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4TH SLBC\FINAL SLBC DATA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r:id="rId2"/>
  </sheets>
  <calcPr calcId="152511"/>
</workbook>
</file>

<file path=xl/calcChain.xml><?xml version="1.0" encoding="utf-8"?>
<calcChain xmlns="http://schemas.openxmlformats.org/spreadsheetml/2006/main">
  <c r="K56" i="5" l="1"/>
  <c r="D56" i="5"/>
  <c r="E56" i="5" s="1"/>
  <c r="F56" i="5"/>
  <c r="G56" i="5"/>
  <c r="H56" i="5" s="1"/>
  <c r="I56" i="5"/>
  <c r="J56" i="5"/>
  <c r="L56" i="5"/>
  <c r="O56" i="5"/>
  <c r="P56" i="5"/>
  <c r="Q56" i="5" s="1"/>
  <c r="R56" i="5"/>
  <c r="C56" i="5"/>
  <c r="Q53" i="5"/>
  <c r="M53" i="5"/>
  <c r="M56" i="5" s="1"/>
  <c r="N56" i="5" s="1"/>
  <c r="L53" i="5"/>
  <c r="R53" i="5" s="1"/>
  <c r="K53" i="5"/>
  <c r="H53" i="5"/>
  <c r="E53" i="5"/>
  <c r="C57" i="6"/>
  <c r="D56" i="6"/>
  <c r="D57" i="6" s="1"/>
  <c r="C56" i="6"/>
  <c r="E55" i="6"/>
  <c r="E54" i="6"/>
  <c r="E53" i="6"/>
  <c r="E51" i="6"/>
  <c r="D51" i="6"/>
  <c r="C51" i="6"/>
  <c r="E50" i="6"/>
  <c r="G49" i="6"/>
  <c r="J49" i="6" s="1"/>
  <c r="F49" i="6"/>
  <c r="I49" i="6" s="1"/>
  <c r="E49" i="6"/>
  <c r="D47" i="6"/>
  <c r="C47" i="6"/>
  <c r="E46" i="6"/>
  <c r="E45" i="6"/>
  <c r="E44" i="6"/>
  <c r="E43" i="6"/>
  <c r="E42" i="6"/>
  <c r="E41" i="6"/>
  <c r="E40" i="6"/>
  <c r="E39" i="6"/>
  <c r="E38" i="6"/>
  <c r="E37" i="6"/>
  <c r="E36" i="6"/>
  <c r="E35" i="6"/>
  <c r="E33" i="6"/>
  <c r="B33" i="6"/>
  <c r="E32" i="6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4" i="6"/>
  <c r="E47" i="6" s="1"/>
  <c r="E13" i="6"/>
  <c r="E12" i="6"/>
  <c r="E11" i="6"/>
  <c r="E10" i="6"/>
  <c r="E9" i="6"/>
  <c r="E8" i="6"/>
  <c r="A3" i="6"/>
  <c r="F55" i="6"/>
  <c r="I55" i="6" s="1"/>
  <c r="Q55" i="5"/>
  <c r="M55" i="5"/>
  <c r="S55" i="5" s="1"/>
  <c r="L55" i="5"/>
  <c r="R55" i="5" s="1"/>
  <c r="F54" i="6" s="1"/>
  <c r="I54" i="6" s="1"/>
  <c r="K55" i="5"/>
  <c r="H55" i="5"/>
  <c r="E55" i="5"/>
  <c r="Q54" i="5"/>
  <c r="M54" i="5"/>
  <c r="L54" i="5"/>
  <c r="R54" i="5" s="1"/>
  <c r="F53" i="6" s="1"/>
  <c r="I53" i="6" s="1"/>
  <c r="K54" i="5"/>
  <c r="H54" i="5"/>
  <c r="E54" i="5"/>
  <c r="P52" i="5"/>
  <c r="O52" i="5"/>
  <c r="J52" i="5"/>
  <c r="G52" i="5"/>
  <c r="D52" i="5"/>
  <c r="C52" i="5"/>
  <c r="Q51" i="5"/>
  <c r="M51" i="5"/>
  <c r="L51" i="5"/>
  <c r="R51" i="5" s="1"/>
  <c r="K51" i="5"/>
  <c r="H51" i="5"/>
  <c r="E51" i="5"/>
  <c r="R50" i="5"/>
  <c r="F50" i="6" s="1"/>
  <c r="I50" i="6" s="1"/>
  <c r="Q50" i="5"/>
  <c r="M50" i="5"/>
  <c r="L50" i="5"/>
  <c r="K50" i="5"/>
  <c r="H50" i="5"/>
  <c r="E50" i="5"/>
  <c r="P47" i="5"/>
  <c r="O47" i="5"/>
  <c r="J47" i="5"/>
  <c r="I47" i="5"/>
  <c r="G47" i="5"/>
  <c r="F47" i="5"/>
  <c r="D47" i="5"/>
  <c r="C47" i="5"/>
  <c r="Q46" i="5"/>
  <c r="M46" i="5"/>
  <c r="S46" i="5" s="1"/>
  <c r="L46" i="5"/>
  <c r="N46" i="5" s="1"/>
  <c r="K46" i="5"/>
  <c r="H46" i="5"/>
  <c r="E46" i="5"/>
  <c r="S45" i="5"/>
  <c r="R45" i="5"/>
  <c r="F45" i="6" s="1"/>
  <c r="I45" i="6" s="1"/>
  <c r="Q45" i="5"/>
  <c r="N45" i="5"/>
  <c r="K45" i="5"/>
  <c r="H45" i="5"/>
  <c r="E45" i="5"/>
  <c r="Q44" i="5"/>
  <c r="M44" i="5"/>
  <c r="L44" i="5"/>
  <c r="R44" i="5" s="1"/>
  <c r="F44" i="6" s="1"/>
  <c r="I44" i="6" s="1"/>
  <c r="K44" i="5"/>
  <c r="H44" i="5"/>
  <c r="E44" i="5"/>
  <c r="Q43" i="5"/>
  <c r="M43" i="5"/>
  <c r="S43" i="5" s="1"/>
  <c r="G43" i="6" s="1"/>
  <c r="J43" i="6" s="1"/>
  <c r="L43" i="5"/>
  <c r="K43" i="5"/>
  <c r="H43" i="5"/>
  <c r="E43" i="5"/>
  <c r="Q42" i="5"/>
  <c r="M42" i="5"/>
  <c r="S42" i="5" s="1"/>
  <c r="G42" i="6" s="1"/>
  <c r="L42" i="5"/>
  <c r="R42" i="5" s="1"/>
  <c r="F42" i="6" s="1"/>
  <c r="I42" i="6" s="1"/>
  <c r="K42" i="5"/>
  <c r="H42" i="5"/>
  <c r="E42" i="5"/>
  <c r="Q41" i="5"/>
  <c r="M41" i="5"/>
  <c r="S41" i="5" s="1"/>
  <c r="G41" i="6" s="1"/>
  <c r="L41" i="5"/>
  <c r="N41" i="5" s="1"/>
  <c r="K41" i="5"/>
  <c r="H41" i="5"/>
  <c r="E41" i="5"/>
  <c r="Q40" i="5"/>
  <c r="M40" i="5"/>
  <c r="L40" i="5"/>
  <c r="R40" i="5" s="1"/>
  <c r="F40" i="6" s="1"/>
  <c r="I40" i="6" s="1"/>
  <c r="K40" i="5"/>
  <c r="H40" i="5"/>
  <c r="E40" i="5"/>
  <c r="Q39" i="5"/>
  <c r="M39" i="5"/>
  <c r="S39" i="5" s="1"/>
  <c r="L39" i="5"/>
  <c r="N39" i="5" s="1"/>
  <c r="K39" i="5"/>
  <c r="H39" i="5"/>
  <c r="E39" i="5"/>
  <c r="S38" i="5"/>
  <c r="Q38" i="5"/>
  <c r="M38" i="5"/>
  <c r="L38" i="5"/>
  <c r="R38" i="5" s="1"/>
  <c r="F38" i="6" s="1"/>
  <c r="I38" i="6" s="1"/>
  <c r="K38" i="5"/>
  <c r="H38" i="5"/>
  <c r="E38" i="5"/>
  <c r="Q37" i="5"/>
  <c r="M37" i="5"/>
  <c r="L37" i="5"/>
  <c r="R37" i="5" s="1"/>
  <c r="F37" i="6" s="1"/>
  <c r="I37" i="6" s="1"/>
  <c r="K37" i="5"/>
  <c r="H37" i="5"/>
  <c r="E37" i="5"/>
  <c r="Q36" i="5"/>
  <c r="M36" i="5"/>
  <c r="S36" i="5" s="1"/>
  <c r="L36" i="5"/>
  <c r="R36" i="5" s="1"/>
  <c r="F36" i="6" s="1"/>
  <c r="I36" i="6" s="1"/>
  <c r="K36" i="5"/>
  <c r="H36" i="5"/>
  <c r="E36" i="5"/>
  <c r="Q35" i="5"/>
  <c r="M35" i="5"/>
  <c r="L35" i="5"/>
  <c r="R35" i="5" s="1"/>
  <c r="F35" i="6" s="1"/>
  <c r="I35" i="6" s="1"/>
  <c r="K35" i="5"/>
  <c r="H35" i="5"/>
  <c r="E35" i="5"/>
  <c r="M34" i="5"/>
  <c r="L34" i="5"/>
  <c r="Q33" i="5"/>
  <c r="M33" i="5"/>
  <c r="L33" i="5"/>
  <c r="R33" i="5" s="1"/>
  <c r="F33" i="6" s="1"/>
  <c r="I33" i="6" s="1"/>
  <c r="K33" i="5"/>
  <c r="H33" i="5"/>
  <c r="E33" i="5"/>
  <c r="Q32" i="5"/>
  <c r="M32" i="5"/>
  <c r="L32" i="5"/>
  <c r="R32" i="5" s="1"/>
  <c r="F32" i="6" s="1"/>
  <c r="I32" i="6" s="1"/>
  <c r="K32" i="5"/>
  <c r="H32" i="5"/>
  <c r="E32" i="5"/>
  <c r="Q31" i="5"/>
  <c r="M31" i="5"/>
  <c r="L31" i="5"/>
  <c r="R31" i="5" s="1"/>
  <c r="F31" i="6" s="1"/>
  <c r="I31" i="6" s="1"/>
  <c r="K31" i="5"/>
  <c r="H31" i="5"/>
  <c r="E31" i="5"/>
  <c r="S30" i="5"/>
  <c r="R30" i="5"/>
  <c r="Q29" i="5"/>
  <c r="M29" i="5"/>
  <c r="L29" i="5"/>
  <c r="R29" i="5" s="1"/>
  <c r="F29" i="6" s="1"/>
  <c r="I29" i="6" s="1"/>
  <c r="K29" i="5"/>
  <c r="H29" i="5"/>
  <c r="E29" i="5"/>
  <c r="Q28" i="5"/>
  <c r="M28" i="5"/>
  <c r="S28" i="5" s="1"/>
  <c r="L28" i="5"/>
  <c r="R28" i="5" s="1"/>
  <c r="F28" i="6" s="1"/>
  <c r="I28" i="6" s="1"/>
  <c r="K28" i="5"/>
  <c r="H28" i="5"/>
  <c r="E28" i="5"/>
  <c r="Q27" i="5"/>
  <c r="M27" i="5"/>
  <c r="L27" i="5"/>
  <c r="R27" i="5" s="1"/>
  <c r="F27" i="6" s="1"/>
  <c r="I27" i="6" s="1"/>
  <c r="K27" i="5"/>
  <c r="H27" i="5"/>
  <c r="E27" i="5"/>
  <c r="Q26" i="5"/>
  <c r="M26" i="5"/>
  <c r="S26" i="5" s="1"/>
  <c r="L26" i="5"/>
  <c r="R26" i="5" s="1"/>
  <c r="F26" i="6" s="1"/>
  <c r="I26" i="6" s="1"/>
  <c r="K26" i="5"/>
  <c r="H26" i="5"/>
  <c r="E26" i="5"/>
  <c r="Q25" i="5"/>
  <c r="M25" i="5"/>
  <c r="L25" i="5"/>
  <c r="R25" i="5" s="1"/>
  <c r="F25" i="6" s="1"/>
  <c r="I25" i="6" s="1"/>
  <c r="K25" i="5"/>
  <c r="H25" i="5"/>
  <c r="E25" i="5"/>
  <c r="Q24" i="5"/>
  <c r="M24" i="5"/>
  <c r="S24" i="5" s="1"/>
  <c r="L24" i="5"/>
  <c r="R24" i="5" s="1"/>
  <c r="F24" i="6" s="1"/>
  <c r="I24" i="6" s="1"/>
  <c r="K24" i="5"/>
  <c r="H24" i="5"/>
  <c r="E24" i="5"/>
  <c r="Q23" i="5"/>
  <c r="M23" i="5"/>
  <c r="L23" i="5"/>
  <c r="R23" i="5" s="1"/>
  <c r="F23" i="6" s="1"/>
  <c r="I23" i="6" s="1"/>
  <c r="K23" i="5"/>
  <c r="H23" i="5"/>
  <c r="E23" i="5"/>
  <c r="Q22" i="5"/>
  <c r="M22" i="5"/>
  <c r="S22" i="5" s="1"/>
  <c r="L22" i="5"/>
  <c r="R22" i="5" s="1"/>
  <c r="F22" i="6" s="1"/>
  <c r="I22" i="6" s="1"/>
  <c r="K22" i="5"/>
  <c r="H22" i="5"/>
  <c r="E22" i="5"/>
  <c r="Q21" i="5"/>
  <c r="M21" i="5"/>
  <c r="L21" i="5"/>
  <c r="R21" i="5" s="1"/>
  <c r="F21" i="6" s="1"/>
  <c r="I21" i="6" s="1"/>
  <c r="K21" i="5"/>
  <c r="H21" i="5"/>
  <c r="E21" i="5"/>
  <c r="Q20" i="5"/>
  <c r="M20" i="5"/>
  <c r="S20" i="5" s="1"/>
  <c r="L20" i="5"/>
  <c r="R20" i="5" s="1"/>
  <c r="F20" i="6" s="1"/>
  <c r="I20" i="6" s="1"/>
  <c r="K20" i="5"/>
  <c r="H20" i="5"/>
  <c r="E20" i="5"/>
  <c r="Q19" i="5"/>
  <c r="M19" i="5"/>
  <c r="L19" i="5"/>
  <c r="R19" i="5" s="1"/>
  <c r="F19" i="6" s="1"/>
  <c r="I19" i="6" s="1"/>
  <c r="K19" i="5"/>
  <c r="H19" i="5"/>
  <c r="E19" i="5"/>
  <c r="Q18" i="5"/>
  <c r="M18" i="5"/>
  <c r="S18" i="5" s="1"/>
  <c r="L18" i="5"/>
  <c r="R18" i="5" s="1"/>
  <c r="F18" i="6" s="1"/>
  <c r="I18" i="6" s="1"/>
  <c r="K18" i="5"/>
  <c r="H18" i="5"/>
  <c r="E18" i="5"/>
  <c r="Q17" i="5"/>
  <c r="M17" i="5"/>
  <c r="L17" i="5"/>
  <c r="R17" i="5" s="1"/>
  <c r="F17" i="6" s="1"/>
  <c r="I17" i="6" s="1"/>
  <c r="K17" i="5"/>
  <c r="H17" i="5"/>
  <c r="E17" i="5"/>
  <c r="Q16" i="5"/>
  <c r="M16" i="5"/>
  <c r="S16" i="5" s="1"/>
  <c r="L16" i="5"/>
  <c r="R16" i="5" s="1"/>
  <c r="F16" i="6" s="1"/>
  <c r="I16" i="6" s="1"/>
  <c r="K16" i="5"/>
  <c r="H16" i="5"/>
  <c r="E16" i="5"/>
  <c r="S15" i="5"/>
  <c r="R15" i="5"/>
  <c r="Q14" i="5"/>
  <c r="M14" i="5"/>
  <c r="S14" i="5" s="1"/>
  <c r="L14" i="5"/>
  <c r="R14" i="5" s="1"/>
  <c r="F14" i="6" s="1"/>
  <c r="I14" i="6" s="1"/>
  <c r="K14" i="5"/>
  <c r="H14" i="5"/>
  <c r="E14" i="5"/>
  <c r="Q13" i="5"/>
  <c r="M13" i="5"/>
  <c r="L13" i="5"/>
  <c r="R13" i="5" s="1"/>
  <c r="F13" i="6" s="1"/>
  <c r="I13" i="6" s="1"/>
  <c r="K13" i="5"/>
  <c r="H13" i="5"/>
  <c r="E13" i="5"/>
  <c r="Q12" i="5"/>
  <c r="M12" i="5"/>
  <c r="S12" i="5" s="1"/>
  <c r="L12" i="5"/>
  <c r="R12" i="5" s="1"/>
  <c r="F12" i="6" s="1"/>
  <c r="I12" i="6" s="1"/>
  <c r="K12" i="5"/>
  <c r="H12" i="5"/>
  <c r="E12" i="5"/>
  <c r="Q11" i="5"/>
  <c r="M11" i="5"/>
  <c r="L11" i="5"/>
  <c r="R11" i="5" s="1"/>
  <c r="F11" i="6" s="1"/>
  <c r="I11" i="6" s="1"/>
  <c r="K11" i="5"/>
  <c r="H11" i="5"/>
  <c r="E11" i="5"/>
  <c r="Q10" i="5"/>
  <c r="M10" i="5"/>
  <c r="S10" i="5" s="1"/>
  <c r="L10" i="5"/>
  <c r="R10" i="5" s="1"/>
  <c r="F10" i="6" s="1"/>
  <c r="I10" i="6" s="1"/>
  <c r="K10" i="5"/>
  <c r="H10" i="5"/>
  <c r="E10" i="5"/>
  <c r="Q9" i="5"/>
  <c r="M9" i="5"/>
  <c r="L9" i="5"/>
  <c r="R9" i="5" s="1"/>
  <c r="F9" i="6" s="1"/>
  <c r="I9" i="6" s="1"/>
  <c r="K9" i="5"/>
  <c r="H9" i="5"/>
  <c r="E9" i="5"/>
  <c r="Q8" i="5"/>
  <c r="M8" i="5"/>
  <c r="S8" i="5" s="1"/>
  <c r="L8" i="5"/>
  <c r="R8" i="5" s="1"/>
  <c r="F8" i="6" s="1"/>
  <c r="I8" i="6" s="1"/>
  <c r="K8" i="5"/>
  <c r="H8" i="5"/>
  <c r="E8" i="5"/>
  <c r="E52" i="5" l="1"/>
  <c r="N29" i="5"/>
  <c r="N31" i="5"/>
  <c r="N33" i="5"/>
  <c r="N35" i="5"/>
  <c r="N40" i="5"/>
  <c r="R41" i="5"/>
  <c r="F41" i="6" s="1"/>
  <c r="I41" i="6" s="1"/>
  <c r="R46" i="5"/>
  <c r="F46" i="6" s="1"/>
  <c r="I46" i="6" s="1"/>
  <c r="S53" i="5"/>
  <c r="N53" i="5"/>
  <c r="N16" i="5"/>
  <c r="H47" i="5"/>
  <c r="N24" i="5"/>
  <c r="N44" i="5"/>
  <c r="L47" i="5"/>
  <c r="R47" i="5" s="1"/>
  <c r="F47" i="6" s="1"/>
  <c r="I47" i="6" s="1"/>
  <c r="Q52" i="5"/>
  <c r="N21" i="5"/>
  <c r="N43" i="5"/>
  <c r="N18" i="5"/>
  <c r="N23" i="5"/>
  <c r="N26" i="5"/>
  <c r="N37" i="5"/>
  <c r="T45" i="5"/>
  <c r="N51" i="5"/>
  <c r="L52" i="5"/>
  <c r="R52" i="5" s="1"/>
  <c r="F51" i="6" s="1"/>
  <c r="I51" i="6" s="1"/>
  <c r="N17" i="5"/>
  <c r="N20" i="5"/>
  <c r="N25" i="5"/>
  <c r="N28" i="5"/>
  <c r="N32" i="5"/>
  <c r="N36" i="5"/>
  <c r="S40" i="5"/>
  <c r="G40" i="6" s="1"/>
  <c r="J40" i="6" s="1"/>
  <c r="N42" i="5"/>
  <c r="S44" i="5"/>
  <c r="G44" i="6" s="1"/>
  <c r="H44" i="6" s="1"/>
  <c r="M47" i="5"/>
  <c r="S47" i="5" s="1"/>
  <c r="M52" i="5"/>
  <c r="S52" i="5" s="1"/>
  <c r="G45" i="6"/>
  <c r="H45" i="6" s="1"/>
  <c r="N19" i="5"/>
  <c r="N22" i="5"/>
  <c r="N27" i="5"/>
  <c r="N38" i="5"/>
  <c r="R43" i="5"/>
  <c r="F43" i="6" s="1"/>
  <c r="I43" i="6" s="1"/>
  <c r="K47" i="5"/>
  <c r="S51" i="5"/>
  <c r="T51" i="5" s="1"/>
  <c r="F57" i="5"/>
  <c r="N55" i="5"/>
  <c r="C57" i="5"/>
  <c r="G22" i="6"/>
  <c r="T22" i="5"/>
  <c r="G8" i="6"/>
  <c r="T8" i="5"/>
  <c r="G12" i="6"/>
  <c r="T12" i="5"/>
  <c r="G24" i="6"/>
  <c r="T24" i="5"/>
  <c r="T18" i="5"/>
  <c r="G18" i="6"/>
  <c r="G26" i="6"/>
  <c r="T26" i="5"/>
  <c r="G10" i="6"/>
  <c r="T10" i="5"/>
  <c r="G14" i="6"/>
  <c r="T14" i="5"/>
  <c r="G16" i="6"/>
  <c r="T16" i="5"/>
  <c r="G20" i="6"/>
  <c r="T20" i="5"/>
  <c r="G28" i="6"/>
  <c r="T28" i="5"/>
  <c r="G38" i="6"/>
  <c r="T38" i="5"/>
  <c r="Q47" i="5"/>
  <c r="G54" i="6"/>
  <c r="T55" i="5"/>
  <c r="N47" i="5"/>
  <c r="G36" i="6"/>
  <c r="T36" i="5"/>
  <c r="G57" i="5"/>
  <c r="N8" i="5"/>
  <c r="N9" i="5"/>
  <c r="N10" i="5"/>
  <c r="N11" i="5"/>
  <c r="N12" i="5"/>
  <c r="N13" i="5"/>
  <c r="N14" i="5"/>
  <c r="S32" i="5"/>
  <c r="J41" i="6"/>
  <c r="I57" i="5"/>
  <c r="J45" i="6"/>
  <c r="E57" i="6"/>
  <c r="R39" i="5"/>
  <c r="F39" i="6" s="1"/>
  <c r="I39" i="6" s="1"/>
  <c r="H42" i="6"/>
  <c r="J57" i="5"/>
  <c r="S9" i="5"/>
  <c r="S11" i="5"/>
  <c r="S13" i="5"/>
  <c r="S17" i="5"/>
  <c r="S19" i="5"/>
  <c r="S21" i="5"/>
  <c r="S23" i="5"/>
  <c r="S25" i="5"/>
  <c r="S27" i="5"/>
  <c r="S29" i="5"/>
  <c r="S31" i="5"/>
  <c r="S33" i="5"/>
  <c r="S35" i="5"/>
  <c r="S37" i="5"/>
  <c r="T40" i="5"/>
  <c r="T42" i="5"/>
  <c r="N54" i="5"/>
  <c r="D57" i="5"/>
  <c r="E57" i="5" s="1"/>
  <c r="O57" i="5"/>
  <c r="G55" i="6"/>
  <c r="K52" i="5"/>
  <c r="E56" i="6"/>
  <c r="G46" i="6"/>
  <c r="E47" i="5"/>
  <c r="N50" i="5"/>
  <c r="H52" i="5"/>
  <c r="P57" i="5"/>
  <c r="G39" i="6"/>
  <c r="J42" i="6"/>
  <c r="H49" i="6"/>
  <c r="S50" i="5"/>
  <c r="S54" i="5"/>
  <c r="H40" i="6" l="1"/>
  <c r="T46" i="5"/>
  <c r="H41" i="6"/>
  <c r="T41" i="5"/>
  <c r="J44" i="6"/>
  <c r="N52" i="5"/>
  <c r="S56" i="5"/>
  <c r="T56" i="5" s="1"/>
  <c r="T53" i="5"/>
  <c r="L57" i="5"/>
  <c r="R57" i="5" s="1"/>
  <c r="T39" i="5"/>
  <c r="H43" i="6"/>
  <c r="T43" i="5"/>
  <c r="H57" i="5"/>
  <c r="F56" i="6"/>
  <c r="I56" i="6" s="1"/>
  <c r="T44" i="5"/>
  <c r="M57" i="5"/>
  <c r="G23" i="6"/>
  <c r="T23" i="5"/>
  <c r="H16" i="6"/>
  <c r="J16" i="6"/>
  <c r="J39" i="6"/>
  <c r="H39" i="6"/>
  <c r="T37" i="5"/>
  <c r="G37" i="6"/>
  <c r="G29" i="6"/>
  <c r="T29" i="5"/>
  <c r="G21" i="6"/>
  <c r="T21" i="5"/>
  <c r="G11" i="6"/>
  <c r="T11" i="5"/>
  <c r="J55" i="6"/>
  <c r="H55" i="6"/>
  <c r="T31" i="5"/>
  <c r="G31" i="6"/>
  <c r="T13" i="5"/>
  <c r="G13" i="6"/>
  <c r="T52" i="5"/>
  <c r="G51" i="6"/>
  <c r="H28" i="6"/>
  <c r="J28" i="6"/>
  <c r="J10" i="6"/>
  <c r="H10" i="6"/>
  <c r="T54" i="5"/>
  <c r="G53" i="6"/>
  <c r="H46" i="6"/>
  <c r="J46" i="6"/>
  <c r="T50" i="5"/>
  <c r="G50" i="6"/>
  <c r="T35" i="5"/>
  <c r="G35" i="6"/>
  <c r="G27" i="6"/>
  <c r="T27" i="5"/>
  <c r="G19" i="6"/>
  <c r="T19" i="5"/>
  <c r="T9" i="5"/>
  <c r="G9" i="6"/>
  <c r="H36" i="6"/>
  <c r="J36" i="6"/>
  <c r="H54" i="6"/>
  <c r="J54" i="6"/>
  <c r="H38" i="6"/>
  <c r="J38" i="6"/>
  <c r="H20" i="6"/>
  <c r="J20" i="6"/>
  <c r="J14" i="6"/>
  <c r="H14" i="6"/>
  <c r="H26" i="6"/>
  <c r="J26" i="6"/>
  <c r="H24" i="6"/>
  <c r="J24" i="6"/>
  <c r="J8" i="6"/>
  <c r="H8" i="6"/>
  <c r="Q57" i="5"/>
  <c r="G33" i="6"/>
  <c r="T33" i="5"/>
  <c r="G25" i="6"/>
  <c r="T25" i="5"/>
  <c r="G17" i="6"/>
  <c r="T17" i="5"/>
  <c r="K57" i="5"/>
  <c r="G32" i="6"/>
  <c r="T32" i="5"/>
  <c r="G47" i="6"/>
  <c r="T47" i="5"/>
  <c r="H18" i="6"/>
  <c r="J18" i="6"/>
  <c r="J12" i="6"/>
  <c r="H12" i="6"/>
  <c r="H22" i="6"/>
  <c r="J22" i="6"/>
  <c r="N57" i="5" l="1"/>
  <c r="F57" i="6"/>
  <c r="I57" i="6" s="1"/>
  <c r="S57" i="5"/>
  <c r="G57" i="6" s="1"/>
  <c r="H11" i="6"/>
  <c r="J11" i="6"/>
  <c r="J17" i="6"/>
  <c r="H17" i="6"/>
  <c r="H9" i="6"/>
  <c r="J9" i="6"/>
  <c r="H47" i="6"/>
  <c r="J47" i="6"/>
  <c r="J19" i="6"/>
  <c r="H19" i="6"/>
  <c r="J23" i="6"/>
  <c r="H23" i="6"/>
  <c r="H50" i="6"/>
  <c r="J50" i="6"/>
  <c r="G56" i="6"/>
  <c r="J32" i="6"/>
  <c r="H32" i="6"/>
  <c r="J27" i="6"/>
  <c r="H27" i="6"/>
  <c r="J21" i="6"/>
  <c r="H21" i="6"/>
  <c r="J29" i="6"/>
  <c r="H29" i="6"/>
  <c r="H33" i="6"/>
  <c r="J33" i="6"/>
  <c r="J53" i="6"/>
  <c r="H53" i="6"/>
  <c r="H13" i="6"/>
  <c r="J13" i="6"/>
  <c r="J37" i="6"/>
  <c r="H37" i="6"/>
  <c r="J25" i="6"/>
  <c r="H25" i="6"/>
  <c r="J35" i="6"/>
  <c r="H35" i="6"/>
  <c r="H51" i="6"/>
  <c r="J51" i="6"/>
  <c r="H31" i="6"/>
  <c r="J31" i="6"/>
  <c r="T57" i="5" l="1"/>
  <c r="J56" i="6"/>
  <c r="H56" i="6"/>
  <c r="J57" i="6"/>
  <c r="H57" i="6"/>
</calcChain>
</file>

<file path=xl/sharedStrings.xml><?xml version="1.0" encoding="utf-8"?>
<sst xmlns="http://schemas.openxmlformats.org/spreadsheetml/2006/main" count="149" uniqueCount="77">
  <si>
    <t>STATE LEVEL BANKERS' COMMITTEE BIHAR, PATNA</t>
  </si>
  <si>
    <t>(CONVENOR- STATE BANK OF INDIA)</t>
  </si>
  <si>
    <t>Rs. In Lakh</t>
  </si>
  <si>
    <t>SL</t>
  </si>
  <si>
    <t xml:space="preserve">BANK NAME </t>
  </si>
  <si>
    <t>AGRICULTURE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</si>
  <si>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</si>
  <si>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</si>
  <si>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</si>
  <si>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</si>
  <si>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</si>
  <si>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</si>
  <si>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</si>
  <si>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</si>
  <si>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</si>
  <si>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</si>
  <si>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</si>
  <si>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</si>
  <si>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</si>
  <si>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</si>
  <si>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</si>
  <si>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</si>
  <si>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</si>
  <si>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</si>
  <si>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</si>
  <si>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</si>
  <si>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</si>
  <si>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</si>
  <si>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</si>
  <si>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</si>
  <si>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</si>
  <si>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</si>
  <si>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</si>
  <si>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</si>
  <si>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</si>
  <si>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</si>
  <si>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</si>
  <si>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</si>
  <si>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</si>
  <si>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</si>
  <si>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</si>
  <si>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</si>
  <si>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</si>
  <si>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</si>
  <si>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</si>
  <si>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</si>
  <si>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</si>
  <si>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</si>
  <si>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</si>
  <si>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</si>
  <si>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</si>
  <si>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</si>
  <si>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</si>
  <si>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</si>
  <si>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LAND DEV. BANK</t>
  </si>
  <si>
    <t>STATE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</si>
  <si>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</si>
  <si>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</si>
  <si>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</si>
  <si>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</si>
  <si>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</si>
  <si>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</si>
  <si>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</si>
  <si>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</si>
  <si>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</si>
  <si>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</si>
  <si>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</si>
  <si>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</si>
  <si>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</si>
  <si>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</si>
  <si>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STATE BANK OF PATIAL</t>
  </si>
  <si>
    <t xml:space="preserve"> </t>
  </si>
  <si>
    <t>REGIONAL BANKS</t>
  </si>
  <si>
    <t>MADHYA BIHAR G BANk</t>
  </si>
  <si>
    <t>BIHAR G. BANK(BG)</t>
  </si>
  <si>
    <t>BANK WISE PERFORMANCE : ANNUAL CREDIT PLAN AS ON 30.09.2015</t>
  </si>
  <si>
    <t>M S M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</si>
</sst>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0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1" fontId="6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workbookViewId="0">
      <selection activeCell="W9" sqref="W9"/>
    </sheetView>
  </sheetViews>
  <sheetFormatPr defaultRowHeight="14.1" customHeight="1" x14ac:dyDescent="0.25"/>
  <cols>
    <col min="1" max="1" width="4.28515625" style="27" customWidth="1"/>
    <col min="2" max="2" width="28" style="27" customWidth="1"/>
    <col min="3" max="6" width="9" style="27" bestFit="1" customWidth="1"/>
    <col min="7" max="7" width="7.85546875" style="27" bestFit="1" customWidth="1"/>
    <col min="8" max="8" width="9" style="27" bestFit="1" customWidth="1"/>
    <col min="9" max="9" width="8.5703125" style="27" bestFit="1" customWidth="1"/>
    <col min="10" max="10" width="7.85546875" style="27" bestFit="1" customWidth="1"/>
    <col min="11" max="14" width="9" style="27" bestFit="1" customWidth="1"/>
    <col min="15" max="15" width="9" style="39" bestFit="1" customWidth="1"/>
    <col min="16" max="16" width="7.85546875" style="27" bestFit="1" customWidth="1"/>
    <col min="17" max="19" width="9" style="27" bestFit="1" customWidth="1"/>
    <col min="20" max="20" width="8.28515625" style="27" bestFit="1" customWidth="1"/>
    <col min="21" max="16384" width="9.140625" style="27"/>
  </cols>
  <sheetData>
    <row r="1" spans="1:20" ht="14.1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4.1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4.1" customHeight="1" x14ac:dyDescent="0.25">
      <c r="A3" s="43" t="s">
        <v>75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4.1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4.1" customHeight="1" x14ac:dyDescent="0.25">
      <c r="A5" s="45" t="s">
        <v>3</v>
      </c>
      <c r="B5" s="45" t="s">
        <v>4</v>
      </c>
      <c r="C5" s="46" t="s">
        <v>5</v>
      </c>
      <c r="D5" s="46"/>
      <c r="E5" s="46"/>
      <c r="F5" s="46" t="s">
        <v>76</v>
      </c>
      <c r="G5" s="46"/>
      <c r="H5" s="46"/>
      <c r="I5" s="46" t="s">
        <v>6</v>
      </c>
      <c r="J5" s="46"/>
      <c r="K5" s="46"/>
      <c r="L5" s="46" t="s">
        <v>7</v>
      </c>
      <c r="M5" s="46"/>
      <c r="N5" s="46"/>
      <c r="O5" s="46" t="s">
        <v>8</v>
      </c>
      <c r="P5" s="46"/>
      <c r="Q5" s="46"/>
      <c r="R5" s="46" t="s">
        <v>9</v>
      </c>
      <c r="S5" s="46"/>
      <c r="T5" s="46"/>
    </row>
    <row r="6" spans="1:20" ht="14.1" customHeight="1" x14ac:dyDescent="0.25">
      <c r="A6" s="45"/>
      <c r="B6" s="45"/>
      <c r="C6" s="28" t="s">
        <v>10</v>
      </c>
      <c r="D6" s="28" t="s">
        <v>11</v>
      </c>
      <c r="E6" s="28" t="s">
        <v>12</v>
      </c>
      <c r="F6" s="28" t="s">
        <v>10</v>
      </c>
      <c r="G6" s="28" t="s">
        <v>11</v>
      </c>
      <c r="H6" s="28" t="s">
        <v>12</v>
      </c>
      <c r="I6" s="28" t="s">
        <v>10</v>
      </c>
      <c r="J6" s="28" t="s">
        <v>11</v>
      </c>
      <c r="K6" s="28" t="s">
        <v>12</v>
      </c>
      <c r="L6" s="28" t="s">
        <v>10</v>
      </c>
      <c r="M6" s="28" t="s">
        <v>11</v>
      </c>
      <c r="N6" s="28" t="s">
        <v>12</v>
      </c>
      <c r="O6" s="29" t="s">
        <v>10</v>
      </c>
      <c r="P6" s="28" t="s">
        <v>11</v>
      </c>
      <c r="Q6" s="28" t="s">
        <v>12</v>
      </c>
      <c r="R6" s="28" t="s">
        <v>10</v>
      </c>
      <c r="S6" s="28" t="s">
        <v>11</v>
      </c>
      <c r="T6" s="28" t="s">
        <v>12</v>
      </c>
    </row>
    <row r="7" spans="1:20" ht="14.1" customHeight="1" x14ac:dyDescent="0.25">
      <c r="A7" s="30"/>
      <c r="B7" s="30" t="s">
        <v>13</v>
      </c>
      <c r="C7" s="31"/>
      <c r="D7" s="31"/>
      <c r="E7" s="32"/>
      <c r="F7" s="31"/>
      <c r="G7" s="31"/>
      <c r="H7" s="32"/>
      <c r="I7" s="31"/>
      <c r="J7" s="31"/>
      <c r="K7" s="32"/>
      <c r="L7" s="31"/>
      <c r="M7" s="31"/>
      <c r="N7" s="32"/>
      <c r="O7" s="33"/>
      <c r="P7" s="34"/>
      <c r="Q7" s="32"/>
      <c r="R7" s="34"/>
      <c r="S7" s="34"/>
      <c r="T7" s="32"/>
    </row>
    <row r="8" spans="1:20" ht="14.1" customHeight="1" x14ac:dyDescent="0.25">
      <c r="A8" s="35">
        <v>1</v>
      </c>
      <c r="B8" s="35" t="s">
        <v>14</v>
      </c>
      <c r="C8" s="31">
        <v>621661.78</v>
      </c>
      <c r="D8" s="31">
        <v>238810</v>
      </c>
      <c r="E8" s="32">
        <f t="shared" ref="E8:E57" si="0">D8/C8</f>
        <v>0.38414779174618069</v>
      </c>
      <c r="F8" s="31">
        <v>211568.99</v>
      </c>
      <c r="G8" s="31">
        <v>113271</v>
      </c>
      <c r="H8" s="32">
        <f t="shared" ref="H8:H57" si="1">G8/F8</f>
        <v>0.53538564418159773</v>
      </c>
      <c r="I8" s="31">
        <v>182962.84</v>
      </c>
      <c r="J8" s="31">
        <v>70030</v>
      </c>
      <c r="K8" s="32">
        <f t="shared" ref="K8:K57" si="2">J8/I8</f>
        <v>0.38275531796511247</v>
      </c>
      <c r="L8" s="31">
        <f>SUM(I8+F8+C8)</f>
        <v>1016193.61</v>
      </c>
      <c r="M8" s="31">
        <f>SUM(J8+G8+D8)</f>
        <v>422111</v>
      </c>
      <c r="N8" s="32">
        <f t="shared" ref="N8:N57" si="3">M8/L8</f>
        <v>0.41538442659563662</v>
      </c>
      <c r="O8" s="33">
        <v>694525.43</v>
      </c>
      <c r="P8" s="34">
        <v>282008</v>
      </c>
      <c r="Q8" s="32">
        <f t="shared" ref="Q8:Q57" si="4">P8/O8</f>
        <v>0.40604416745402683</v>
      </c>
      <c r="R8" s="35">
        <f>SUM(O8+L8)</f>
        <v>1710719.04</v>
      </c>
      <c r="S8" s="35">
        <f>SUM(P8+M8)</f>
        <v>704119</v>
      </c>
      <c r="T8" s="32">
        <f t="shared" ref="T8:T57" si="5">S8/R8</f>
        <v>0.41159242607132029</v>
      </c>
    </row>
    <row r="9" spans="1:20" ht="14.1" customHeight="1" x14ac:dyDescent="0.25">
      <c r="A9" s="35">
        <v>2</v>
      </c>
      <c r="B9" s="35" t="s">
        <v>15</v>
      </c>
      <c r="C9" s="31">
        <v>428303.92</v>
      </c>
      <c r="D9" s="31">
        <v>179132</v>
      </c>
      <c r="E9" s="32">
        <f t="shared" si="0"/>
        <v>0.41823572382900442</v>
      </c>
      <c r="F9" s="31">
        <v>138019.78</v>
      </c>
      <c r="G9" s="31">
        <v>99314</v>
      </c>
      <c r="H9" s="32">
        <f t="shared" si="1"/>
        <v>0.71956352922747735</v>
      </c>
      <c r="I9" s="31">
        <v>56874.3</v>
      </c>
      <c r="J9" s="31">
        <v>15849</v>
      </c>
      <c r="K9" s="32">
        <f t="shared" si="2"/>
        <v>0.2786671660134718</v>
      </c>
      <c r="L9" s="31">
        <f t="shared" ref="L9:M55" si="6">SUM(I9+F9+C9)</f>
        <v>623198</v>
      </c>
      <c r="M9" s="31">
        <f t="shared" si="6"/>
        <v>294295</v>
      </c>
      <c r="N9" s="32">
        <f t="shared" si="3"/>
        <v>0.47223354375334964</v>
      </c>
      <c r="O9" s="33">
        <v>197580.45</v>
      </c>
      <c r="P9" s="34">
        <v>116399</v>
      </c>
      <c r="Q9" s="32">
        <f t="shared" si="4"/>
        <v>0.58912205129606698</v>
      </c>
      <c r="R9" s="35">
        <f t="shared" ref="R9:S57" si="7">SUM(O9+L9)</f>
        <v>820778.45</v>
      </c>
      <c r="S9" s="35">
        <f t="shared" si="7"/>
        <v>410694</v>
      </c>
      <c r="T9" s="32">
        <f t="shared" si="5"/>
        <v>0.50037132432022313</v>
      </c>
    </row>
    <row r="10" spans="1:20" ht="14.1" customHeight="1" x14ac:dyDescent="0.25">
      <c r="A10" s="35">
        <v>3</v>
      </c>
      <c r="B10" s="35" t="s">
        <v>16</v>
      </c>
      <c r="C10" s="31">
        <v>485804.5</v>
      </c>
      <c r="D10" s="31">
        <v>193729</v>
      </c>
      <c r="E10" s="32">
        <f t="shared" si="0"/>
        <v>0.39877975605413291</v>
      </c>
      <c r="F10" s="31">
        <v>126822.16</v>
      </c>
      <c r="G10" s="31">
        <v>64368</v>
      </c>
      <c r="H10" s="32">
        <f t="shared" si="1"/>
        <v>0.50754536904276037</v>
      </c>
      <c r="I10" s="31">
        <v>82000.740000000005</v>
      </c>
      <c r="J10" s="31">
        <v>31837</v>
      </c>
      <c r="K10" s="32">
        <f t="shared" si="2"/>
        <v>0.38825259381805577</v>
      </c>
      <c r="L10" s="31">
        <f t="shared" si="6"/>
        <v>694627.4</v>
      </c>
      <c r="M10" s="31">
        <f t="shared" si="6"/>
        <v>289934</v>
      </c>
      <c r="N10" s="32">
        <f t="shared" si="3"/>
        <v>0.41739499478425413</v>
      </c>
      <c r="O10" s="33">
        <v>240856.76</v>
      </c>
      <c r="P10" s="34">
        <v>98572</v>
      </c>
      <c r="Q10" s="32">
        <f t="shared" si="4"/>
        <v>0.4092556920553112</v>
      </c>
      <c r="R10" s="35">
        <f t="shared" si="7"/>
        <v>935484.16</v>
      </c>
      <c r="S10" s="35">
        <f t="shared" si="7"/>
        <v>388506</v>
      </c>
      <c r="T10" s="32">
        <f t="shared" si="5"/>
        <v>0.4152993889281888</v>
      </c>
    </row>
    <row r="11" spans="1:20" ht="14.1" customHeight="1" x14ac:dyDescent="0.25">
      <c r="A11" s="35">
        <v>4</v>
      </c>
      <c r="B11" s="35" t="s">
        <v>17</v>
      </c>
      <c r="C11" s="31">
        <v>109815.26</v>
      </c>
      <c r="D11" s="31">
        <v>50226</v>
      </c>
      <c r="E11" s="32">
        <f t="shared" si="0"/>
        <v>0.45736812898316687</v>
      </c>
      <c r="F11" s="31">
        <v>47375.22</v>
      </c>
      <c r="G11" s="31">
        <v>26952</v>
      </c>
      <c r="H11" s="32">
        <f t="shared" si="1"/>
        <v>0.56890500983425507</v>
      </c>
      <c r="I11" s="31">
        <v>25356.1</v>
      </c>
      <c r="J11" s="31">
        <v>13693</v>
      </c>
      <c r="K11" s="32">
        <f t="shared" si="2"/>
        <v>0.54002784339862997</v>
      </c>
      <c r="L11" s="31">
        <f t="shared" si="6"/>
        <v>182546.58000000002</v>
      </c>
      <c r="M11" s="31">
        <f t="shared" si="6"/>
        <v>90871</v>
      </c>
      <c r="N11" s="32">
        <f t="shared" si="3"/>
        <v>0.49779623370648735</v>
      </c>
      <c r="O11" s="33">
        <v>196532.41</v>
      </c>
      <c r="P11" s="34">
        <v>92461</v>
      </c>
      <c r="Q11" s="32">
        <f t="shared" si="4"/>
        <v>0.47046184392691259</v>
      </c>
      <c r="R11" s="35">
        <f t="shared" si="7"/>
        <v>379078.99</v>
      </c>
      <c r="S11" s="35">
        <f t="shared" si="7"/>
        <v>183332</v>
      </c>
      <c r="T11" s="32">
        <f t="shared" si="5"/>
        <v>0.4836247980928724</v>
      </c>
    </row>
    <row r="12" spans="1:20" ht="14.1" customHeight="1" x14ac:dyDescent="0.25">
      <c r="A12" s="35">
        <v>5</v>
      </c>
      <c r="B12" s="35" t="s">
        <v>18</v>
      </c>
      <c r="C12" s="31">
        <v>172742.81</v>
      </c>
      <c r="D12" s="31">
        <v>91449</v>
      </c>
      <c r="E12" s="32">
        <f t="shared" si="0"/>
        <v>0.52939395856765326</v>
      </c>
      <c r="F12" s="31">
        <v>68907.320000000007</v>
      </c>
      <c r="G12" s="31">
        <v>41269</v>
      </c>
      <c r="H12" s="32">
        <f t="shared" si="1"/>
        <v>0.59890589272663619</v>
      </c>
      <c r="I12" s="31">
        <v>38844.800000000003</v>
      </c>
      <c r="J12" s="31">
        <v>9414</v>
      </c>
      <c r="K12" s="32">
        <f t="shared" si="2"/>
        <v>0.24234904028338411</v>
      </c>
      <c r="L12" s="31">
        <f t="shared" si="6"/>
        <v>280494.93</v>
      </c>
      <c r="M12" s="31">
        <f t="shared" si="6"/>
        <v>142132</v>
      </c>
      <c r="N12" s="32">
        <f t="shared" si="3"/>
        <v>0.50671860628639531</v>
      </c>
      <c r="O12" s="33">
        <v>83832.31</v>
      </c>
      <c r="P12" s="34">
        <v>9303</v>
      </c>
      <c r="Q12" s="32">
        <f t="shared" si="4"/>
        <v>0.11097153352925621</v>
      </c>
      <c r="R12" s="35">
        <f t="shared" si="7"/>
        <v>364327.24</v>
      </c>
      <c r="S12" s="35">
        <f t="shared" si="7"/>
        <v>151435</v>
      </c>
      <c r="T12" s="32">
        <f t="shared" si="5"/>
        <v>0.41565653998312069</v>
      </c>
    </row>
    <row r="13" spans="1:20" ht="14.1" customHeight="1" x14ac:dyDescent="0.25">
      <c r="A13" s="35">
        <v>6</v>
      </c>
      <c r="B13" s="35" t="s">
        <v>19</v>
      </c>
      <c r="C13" s="31">
        <v>118501.78</v>
      </c>
      <c r="D13" s="31">
        <v>51732</v>
      </c>
      <c r="E13" s="32">
        <f t="shared" si="0"/>
        <v>0.43655040455932392</v>
      </c>
      <c r="F13" s="31">
        <v>52526.91</v>
      </c>
      <c r="G13" s="31">
        <v>23420</v>
      </c>
      <c r="H13" s="32">
        <f t="shared" si="1"/>
        <v>0.44586669956409009</v>
      </c>
      <c r="I13" s="31">
        <v>23999.65</v>
      </c>
      <c r="J13" s="31">
        <v>9635</v>
      </c>
      <c r="K13" s="32">
        <f t="shared" si="2"/>
        <v>0.40146418801940859</v>
      </c>
      <c r="L13" s="31">
        <f t="shared" si="6"/>
        <v>195028.34</v>
      </c>
      <c r="M13" s="31">
        <f t="shared" si="6"/>
        <v>84787</v>
      </c>
      <c r="N13" s="32">
        <f t="shared" si="3"/>
        <v>0.43474194570901853</v>
      </c>
      <c r="O13" s="33">
        <v>50533.87</v>
      </c>
      <c r="P13" s="34">
        <v>23821</v>
      </c>
      <c r="Q13" s="32">
        <f t="shared" si="4"/>
        <v>0.47138681442763042</v>
      </c>
      <c r="R13" s="35">
        <f t="shared" si="7"/>
        <v>245562.21</v>
      </c>
      <c r="S13" s="35">
        <f t="shared" si="7"/>
        <v>108608</v>
      </c>
      <c r="T13" s="32">
        <f t="shared" si="5"/>
        <v>0.44228303695426102</v>
      </c>
    </row>
    <row r="14" spans="1:20" ht="14.1" customHeight="1" x14ac:dyDescent="0.25">
      <c r="A14" s="35">
        <v>7</v>
      </c>
      <c r="B14" s="35" t="s">
        <v>20</v>
      </c>
      <c r="C14" s="31">
        <v>78796.02</v>
      </c>
      <c r="D14" s="31">
        <v>39964</v>
      </c>
      <c r="E14" s="32">
        <f t="shared" si="0"/>
        <v>0.50718297700822956</v>
      </c>
      <c r="F14" s="31">
        <v>36237.199999999997</v>
      </c>
      <c r="G14" s="31">
        <v>19217</v>
      </c>
      <c r="H14" s="32">
        <f t="shared" si="1"/>
        <v>0.5303113927124613</v>
      </c>
      <c r="I14" s="31">
        <v>17200.150000000001</v>
      </c>
      <c r="J14" s="31">
        <v>9299</v>
      </c>
      <c r="K14" s="32">
        <f t="shared" si="2"/>
        <v>0.54063482004517394</v>
      </c>
      <c r="L14" s="31">
        <f t="shared" si="6"/>
        <v>132233.37</v>
      </c>
      <c r="M14" s="31">
        <f t="shared" si="6"/>
        <v>68480</v>
      </c>
      <c r="N14" s="32">
        <f t="shared" si="3"/>
        <v>0.51787230409389096</v>
      </c>
      <c r="O14" s="33">
        <v>43925.95</v>
      </c>
      <c r="P14" s="34">
        <v>18075</v>
      </c>
      <c r="Q14" s="32">
        <f t="shared" si="4"/>
        <v>0.41148797009512605</v>
      </c>
      <c r="R14" s="35">
        <f t="shared" si="7"/>
        <v>176159.32</v>
      </c>
      <c r="S14" s="35">
        <f t="shared" si="7"/>
        <v>86555</v>
      </c>
      <c r="T14" s="32">
        <f t="shared" si="5"/>
        <v>0.49134499383853203</v>
      </c>
    </row>
    <row r="15" spans="1:20" ht="14.1" customHeight="1" x14ac:dyDescent="0.25">
      <c r="A15" s="35"/>
      <c r="B15" s="35" t="s">
        <v>21</v>
      </c>
      <c r="C15" s="31"/>
      <c r="D15" s="31"/>
      <c r="E15" s="32"/>
      <c r="F15" s="31"/>
      <c r="G15" s="31"/>
      <c r="H15" s="32"/>
      <c r="I15" s="31"/>
      <c r="J15" s="31"/>
      <c r="K15" s="32"/>
      <c r="L15" s="31"/>
      <c r="M15" s="31"/>
      <c r="N15" s="32"/>
      <c r="O15" s="33"/>
      <c r="P15" s="34"/>
      <c r="Q15" s="32"/>
      <c r="R15" s="35">
        <f t="shared" si="7"/>
        <v>0</v>
      </c>
      <c r="S15" s="35">
        <f t="shared" si="7"/>
        <v>0</v>
      </c>
      <c r="T15" s="32"/>
    </row>
    <row r="16" spans="1:20" ht="14.1" customHeight="1" x14ac:dyDescent="0.25">
      <c r="A16" s="35">
        <v>8</v>
      </c>
      <c r="B16" s="35" t="s">
        <v>22</v>
      </c>
      <c r="C16" s="31">
        <v>198534.32</v>
      </c>
      <c r="D16" s="31">
        <v>86785</v>
      </c>
      <c r="E16" s="32">
        <f t="shared" si="0"/>
        <v>0.4371284521487267</v>
      </c>
      <c r="F16" s="31">
        <v>68894.720000000001</v>
      </c>
      <c r="G16" s="31">
        <v>31079</v>
      </c>
      <c r="H16" s="32">
        <f t="shared" si="1"/>
        <v>0.45110859003418546</v>
      </c>
      <c r="I16" s="31">
        <v>37999.74</v>
      </c>
      <c r="J16" s="31">
        <v>17106</v>
      </c>
      <c r="K16" s="32">
        <f t="shared" si="2"/>
        <v>0.45016097478561695</v>
      </c>
      <c r="L16" s="31">
        <f t="shared" si="6"/>
        <v>305428.78000000003</v>
      </c>
      <c r="M16" s="31">
        <f t="shared" si="6"/>
        <v>134970</v>
      </c>
      <c r="N16" s="32">
        <f t="shared" si="3"/>
        <v>0.44190334650192425</v>
      </c>
      <c r="O16" s="33">
        <v>151896.10999999999</v>
      </c>
      <c r="P16" s="34">
        <v>68106</v>
      </c>
      <c r="Q16" s="32">
        <f t="shared" si="4"/>
        <v>0.44837224600419329</v>
      </c>
      <c r="R16" s="35">
        <f t="shared" si="7"/>
        <v>457324.89</v>
      </c>
      <c r="S16" s="35">
        <f t="shared" si="7"/>
        <v>203076</v>
      </c>
      <c r="T16" s="32">
        <f t="shared" si="5"/>
        <v>0.44405192990917242</v>
      </c>
    </row>
    <row r="17" spans="1:20" ht="14.1" customHeight="1" x14ac:dyDescent="0.25">
      <c r="A17" s="35">
        <v>9</v>
      </c>
      <c r="B17" s="35" t="s">
        <v>23</v>
      </c>
      <c r="C17" s="31">
        <v>162552.5</v>
      </c>
      <c r="D17" s="31">
        <v>62544</v>
      </c>
      <c r="E17" s="32">
        <f t="shared" si="0"/>
        <v>0.38476184617277492</v>
      </c>
      <c r="F17" s="31">
        <v>71543.520000000004</v>
      </c>
      <c r="G17" s="31">
        <v>47867</v>
      </c>
      <c r="H17" s="32">
        <f t="shared" si="1"/>
        <v>0.66906129304233275</v>
      </c>
      <c r="I17" s="31">
        <v>34364.910000000003</v>
      </c>
      <c r="J17" s="31">
        <v>13748</v>
      </c>
      <c r="K17" s="32">
        <f t="shared" si="2"/>
        <v>0.40005924648136715</v>
      </c>
      <c r="L17" s="31">
        <f t="shared" si="6"/>
        <v>268460.93</v>
      </c>
      <c r="M17" s="31">
        <f t="shared" si="6"/>
        <v>124159</v>
      </c>
      <c r="N17" s="32">
        <f t="shared" si="3"/>
        <v>0.46248442929852029</v>
      </c>
      <c r="O17" s="33">
        <v>116091.34</v>
      </c>
      <c r="P17" s="34">
        <v>46104</v>
      </c>
      <c r="Q17" s="32">
        <f t="shared" si="4"/>
        <v>0.39713556583979476</v>
      </c>
      <c r="R17" s="35">
        <f t="shared" si="7"/>
        <v>384552.27</v>
      </c>
      <c r="S17" s="35">
        <f t="shared" si="7"/>
        <v>170263</v>
      </c>
      <c r="T17" s="32">
        <f t="shared" si="5"/>
        <v>0.44275645544882625</v>
      </c>
    </row>
    <row r="18" spans="1:20" ht="14.1" customHeight="1" x14ac:dyDescent="0.25">
      <c r="A18" s="35">
        <v>10</v>
      </c>
      <c r="B18" s="35" t="s">
        <v>24</v>
      </c>
      <c r="C18" s="31">
        <v>7778.01</v>
      </c>
      <c r="D18" s="31">
        <v>455</v>
      </c>
      <c r="E18" s="32">
        <f t="shared" si="0"/>
        <v>5.8498253409291066E-2</v>
      </c>
      <c r="F18" s="31">
        <v>7646.72</v>
      </c>
      <c r="G18" s="31">
        <v>3614</v>
      </c>
      <c r="H18" s="32">
        <f t="shared" si="1"/>
        <v>0.47262094074322059</v>
      </c>
      <c r="I18" s="31">
        <v>2846.56</v>
      </c>
      <c r="J18" s="31">
        <v>1628</v>
      </c>
      <c r="K18" s="32">
        <f t="shared" si="2"/>
        <v>0.57191838570063513</v>
      </c>
      <c r="L18" s="31">
        <f t="shared" si="6"/>
        <v>18271.29</v>
      </c>
      <c r="M18" s="31">
        <f t="shared" si="6"/>
        <v>5697</v>
      </c>
      <c r="N18" s="32">
        <f t="shared" si="3"/>
        <v>0.31180064461786766</v>
      </c>
      <c r="O18" s="33">
        <v>7517.2</v>
      </c>
      <c r="P18" s="34">
        <v>4566</v>
      </c>
      <c r="Q18" s="32">
        <f t="shared" si="4"/>
        <v>0.60740701324961421</v>
      </c>
      <c r="R18" s="35">
        <f t="shared" si="7"/>
        <v>25788.49</v>
      </c>
      <c r="S18" s="35">
        <f t="shared" si="7"/>
        <v>10263</v>
      </c>
      <c r="T18" s="32">
        <f t="shared" si="5"/>
        <v>0.39796824087024868</v>
      </c>
    </row>
    <row r="19" spans="1:20" ht="14.1" customHeight="1" x14ac:dyDescent="0.25">
      <c r="A19" s="35">
        <v>11</v>
      </c>
      <c r="B19" s="35" t="s">
        <v>25</v>
      </c>
      <c r="C19" s="31">
        <v>2012.43</v>
      </c>
      <c r="D19" s="31">
        <v>238</v>
      </c>
      <c r="E19" s="32">
        <f t="shared" si="0"/>
        <v>0.118264983129848</v>
      </c>
      <c r="F19" s="31">
        <v>8318.24</v>
      </c>
      <c r="G19" s="31">
        <v>2061</v>
      </c>
      <c r="H19" s="32">
        <f t="shared" si="1"/>
        <v>0.24776875877589491</v>
      </c>
      <c r="I19" s="31">
        <v>1400.22</v>
      </c>
      <c r="J19" s="31">
        <v>2766</v>
      </c>
      <c r="K19" s="32">
        <f t="shared" si="2"/>
        <v>1.9754038651069117</v>
      </c>
      <c r="L19" s="31">
        <f t="shared" si="6"/>
        <v>11730.89</v>
      </c>
      <c r="M19" s="31">
        <f t="shared" si="6"/>
        <v>5065</v>
      </c>
      <c r="N19" s="32">
        <f t="shared" si="3"/>
        <v>0.43176604673643693</v>
      </c>
      <c r="O19" s="33">
        <v>3329.12</v>
      </c>
      <c r="P19" s="34">
        <v>526</v>
      </c>
      <c r="Q19" s="32">
        <f t="shared" si="4"/>
        <v>0.15799971163550727</v>
      </c>
      <c r="R19" s="35">
        <f t="shared" si="7"/>
        <v>15060.009999999998</v>
      </c>
      <c r="S19" s="35">
        <f t="shared" si="7"/>
        <v>5591</v>
      </c>
      <c r="T19" s="32">
        <f t="shared" si="5"/>
        <v>0.37124809346076137</v>
      </c>
    </row>
    <row r="20" spans="1:20" ht="14.1" customHeight="1" x14ac:dyDescent="0.25">
      <c r="A20" s="35">
        <v>12</v>
      </c>
      <c r="B20" s="35" t="s">
        <v>26</v>
      </c>
      <c r="C20" s="31">
        <v>4188.29</v>
      </c>
      <c r="D20" s="31">
        <v>1585</v>
      </c>
      <c r="E20" s="32">
        <f t="shared" si="0"/>
        <v>0.37843606818057013</v>
      </c>
      <c r="F20" s="31">
        <v>7148.41</v>
      </c>
      <c r="G20" s="31">
        <v>3658</v>
      </c>
      <c r="H20" s="32">
        <f t="shared" si="1"/>
        <v>0.51172218717169271</v>
      </c>
      <c r="I20" s="31">
        <v>1899.77</v>
      </c>
      <c r="J20" s="31">
        <v>539</v>
      </c>
      <c r="K20" s="32">
        <f t="shared" si="2"/>
        <v>0.28371855540407526</v>
      </c>
      <c r="L20" s="31">
        <f t="shared" si="6"/>
        <v>13236.470000000001</v>
      </c>
      <c r="M20" s="31">
        <f t="shared" si="6"/>
        <v>5782</v>
      </c>
      <c r="N20" s="32">
        <f t="shared" si="3"/>
        <v>0.43682341288878374</v>
      </c>
      <c r="O20" s="33">
        <v>5797.2</v>
      </c>
      <c r="P20" s="34">
        <v>3771</v>
      </c>
      <c r="Q20" s="32">
        <f t="shared" si="4"/>
        <v>0.65048644173049064</v>
      </c>
      <c r="R20" s="35">
        <f t="shared" si="7"/>
        <v>19033.670000000002</v>
      </c>
      <c r="S20" s="35">
        <f t="shared" si="7"/>
        <v>9553</v>
      </c>
      <c r="T20" s="32">
        <f t="shared" si="5"/>
        <v>0.50190005395701398</v>
      </c>
    </row>
    <row r="21" spans="1:20" ht="14.1" customHeight="1" x14ac:dyDescent="0.25">
      <c r="A21" s="35">
        <v>13</v>
      </c>
      <c r="B21" s="35" t="s">
        <v>27</v>
      </c>
      <c r="C21" s="31">
        <v>10770</v>
      </c>
      <c r="D21" s="31">
        <v>237</v>
      </c>
      <c r="E21" s="32">
        <f t="shared" si="0"/>
        <v>2.2005571030640669E-2</v>
      </c>
      <c r="F21" s="31">
        <v>9308.42</v>
      </c>
      <c r="G21" s="31">
        <v>815</v>
      </c>
      <c r="H21" s="32">
        <f t="shared" si="1"/>
        <v>8.7555138251174738E-2</v>
      </c>
      <c r="I21" s="31">
        <v>4112.07</v>
      </c>
      <c r="J21" s="31">
        <v>902</v>
      </c>
      <c r="K21" s="32">
        <f t="shared" si="2"/>
        <v>0.21935424251046312</v>
      </c>
      <c r="L21" s="31">
        <f t="shared" si="6"/>
        <v>24190.489999999998</v>
      </c>
      <c r="M21" s="31">
        <f t="shared" si="6"/>
        <v>1954</v>
      </c>
      <c r="N21" s="32">
        <f t="shared" si="3"/>
        <v>8.0775544439157715E-2</v>
      </c>
      <c r="O21" s="33">
        <v>7634.84</v>
      </c>
      <c r="P21" s="34">
        <v>1893</v>
      </c>
      <c r="Q21" s="32">
        <f t="shared" si="4"/>
        <v>0.24794232754059023</v>
      </c>
      <c r="R21" s="35">
        <f t="shared" si="7"/>
        <v>31825.329999999998</v>
      </c>
      <c r="S21" s="35">
        <f t="shared" si="7"/>
        <v>3847</v>
      </c>
      <c r="T21" s="32">
        <f t="shared" si="5"/>
        <v>0.12087855805422913</v>
      </c>
    </row>
    <row r="22" spans="1:20" ht="14.1" customHeight="1" x14ac:dyDescent="0.25">
      <c r="A22" s="35">
        <v>14</v>
      </c>
      <c r="B22" s="35" t="s">
        <v>28</v>
      </c>
      <c r="C22" s="31">
        <v>30872.28</v>
      </c>
      <c r="D22" s="31">
        <v>12226</v>
      </c>
      <c r="E22" s="32">
        <f t="shared" si="0"/>
        <v>0.39601869379261917</v>
      </c>
      <c r="F22" s="31">
        <v>15791.68</v>
      </c>
      <c r="G22" s="31">
        <v>6227</v>
      </c>
      <c r="H22" s="32">
        <f t="shared" si="1"/>
        <v>0.39432156679973251</v>
      </c>
      <c r="I22" s="31">
        <v>7116.84</v>
      </c>
      <c r="J22" s="31">
        <v>3290</v>
      </c>
      <c r="K22" s="32">
        <f t="shared" si="2"/>
        <v>0.46228382259542156</v>
      </c>
      <c r="L22" s="31">
        <f t="shared" si="6"/>
        <v>53780.800000000003</v>
      </c>
      <c r="M22" s="31">
        <f t="shared" si="6"/>
        <v>21743</v>
      </c>
      <c r="N22" s="32">
        <f t="shared" si="3"/>
        <v>0.40428926308273583</v>
      </c>
      <c r="O22" s="33">
        <v>19683.11</v>
      </c>
      <c r="P22" s="34">
        <v>8841</v>
      </c>
      <c r="Q22" s="32">
        <f t="shared" si="4"/>
        <v>0.44916682373872829</v>
      </c>
      <c r="R22" s="35">
        <f t="shared" si="7"/>
        <v>73463.91</v>
      </c>
      <c r="S22" s="35">
        <f t="shared" si="7"/>
        <v>30584</v>
      </c>
      <c r="T22" s="32">
        <f t="shared" si="5"/>
        <v>0.41631326184516992</v>
      </c>
    </row>
    <row r="23" spans="1:20" ht="14.1" customHeight="1" x14ac:dyDescent="0.25">
      <c r="A23" s="35">
        <v>15</v>
      </c>
      <c r="B23" s="35" t="s">
        <v>29</v>
      </c>
      <c r="C23" s="31">
        <v>18307.95</v>
      </c>
      <c r="D23" s="31">
        <v>6501</v>
      </c>
      <c r="E23" s="32">
        <f t="shared" si="0"/>
        <v>0.35509164051682462</v>
      </c>
      <c r="F23" s="31">
        <v>18118.78</v>
      </c>
      <c r="G23" s="31">
        <v>4117</v>
      </c>
      <c r="H23" s="32">
        <f t="shared" si="1"/>
        <v>0.2272228041843877</v>
      </c>
      <c r="I23" s="31">
        <v>6959.09</v>
      </c>
      <c r="J23" s="31">
        <v>3054</v>
      </c>
      <c r="K23" s="32">
        <f t="shared" si="2"/>
        <v>0.43885048188771808</v>
      </c>
      <c r="L23" s="31">
        <f t="shared" si="6"/>
        <v>43385.82</v>
      </c>
      <c r="M23" s="31">
        <f t="shared" si="6"/>
        <v>13672</v>
      </c>
      <c r="N23" s="32">
        <f t="shared" si="3"/>
        <v>0.31512600199788782</v>
      </c>
      <c r="O23" s="33">
        <v>21565.13</v>
      </c>
      <c r="P23" s="34">
        <v>36458</v>
      </c>
      <c r="Q23" s="32">
        <f t="shared" si="4"/>
        <v>1.6905995929539956</v>
      </c>
      <c r="R23" s="35">
        <f t="shared" si="7"/>
        <v>64950.95</v>
      </c>
      <c r="S23" s="35">
        <f t="shared" si="7"/>
        <v>50130</v>
      </c>
      <c r="T23" s="32">
        <f t="shared" si="5"/>
        <v>0.77181319133900272</v>
      </c>
    </row>
    <row r="24" spans="1:20" ht="14.1" customHeight="1" x14ac:dyDescent="0.25">
      <c r="A24" s="35">
        <v>16</v>
      </c>
      <c r="B24" s="35" t="s">
        <v>30</v>
      </c>
      <c r="C24" s="31">
        <v>19853.419999999998</v>
      </c>
      <c r="D24" s="31">
        <v>470</v>
      </c>
      <c r="E24" s="32">
        <f t="shared" si="0"/>
        <v>2.3673503104251058E-2</v>
      </c>
      <c r="F24" s="31">
        <v>14128.06</v>
      </c>
      <c r="G24" s="31">
        <v>2264</v>
      </c>
      <c r="H24" s="32">
        <f t="shared" si="1"/>
        <v>0.16024847006595386</v>
      </c>
      <c r="I24" s="31">
        <v>4999.79</v>
      </c>
      <c r="J24" s="31">
        <v>598</v>
      </c>
      <c r="K24" s="32">
        <f t="shared" si="2"/>
        <v>0.11960502341098327</v>
      </c>
      <c r="L24" s="31">
        <f t="shared" si="6"/>
        <v>38981.269999999997</v>
      </c>
      <c r="M24" s="31">
        <f t="shared" si="6"/>
        <v>3332</v>
      </c>
      <c r="N24" s="32">
        <f t="shared" si="3"/>
        <v>8.5476948288242025E-2</v>
      </c>
      <c r="O24" s="33">
        <v>12915.14</v>
      </c>
      <c r="P24" s="34">
        <v>642</v>
      </c>
      <c r="Q24" s="32">
        <f t="shared" si="4"/>
        <v>4.9709101101497934E-2</v>
      </c>
      <c r="R24" s="35">
        <f t="shared" si="7"/>
        <v>51896.409999999996</v>
      </c>
      <c r="S24" s="35">
        <f t="shared" si="7"/>
        <v>3974</v>
      </c>
      <c r="T24" s="32">
        <f t="shared" si="5"/>
        <v>7.657562440253575E-2</v>
      </c>
    </row>
    <row r="25" spans="1:20" ht="14.1" customHeight="1" x14ac:dyDescent="0.25">
      <c r="A25" s="35">
        <v>17</v>
      </c>
      <c r="B25" s="35" t="s">
        <v>31</v>
      </c>
      <c r="C25" s="31">
        <v>1241</v>
      </c>
      <c r="D25" s="31">
        <v>39</v>
      </c>
      <c r="E25" s="32">
        <f t="shared" si="0"/>
        <v>3.1426269137792104E-2</v>
      </c>
      <c r="F25" s="31">
        <v>4465.6400000000003</v>
      </c>
      <c r="G25" s="31">
        <v>587</v>
      </c>
      <c r="H25" s="32">
        <f t="shared" si="1"/>
        <v>0.13144812389713456</v>
      </c>
      <c r="I25" s="31">
        <v>1599.55</v>
      </c>
      <c r="J25" s="31">
        <v>381</v>
      </c>
      <c r="K25" s="32">
        <f t="shared" si="2"/>
        <v>0.2381919914976087</v>
      </c>
      <c r="L25" s="31">
        <f t="shared" si="6"/>
        <v>7306.1900000000005</v>
      </c>
      <c r="M25" s="31">
        <f t="shared" si="6"/>
        <v>1007</v>
      </c>
      <c r="N25" s="32">
        <f t="shared" si="3"/>
        <v>0.13782833460394542</v>
      </c>
      <c r="O25" s="33">
        <v>7377.73</v>
      </c>
      <c r="P25" s="34">
        <v>302</v>
      </c>
      <c r="Q25" s="32">
        <f t="shared" si="4"/>
        <v>4.0934000024397753E-2</v>
      </c>
      <c r="R25" s="35">
        <f t="shared" si="7"/>
        <v>14683.92</v>
      </c>
      <c r="S25" s="35">
        <f t="shared" si="7"/>
        <v>1309</v>
      </c>
      <c r="T25" s="32">
        <f t="shared" si="5"/>
        <v>8.9145132907289065E-2</v>
      </c>
    </row>
    <row r="26" spans="1:20" ht="14.1" customHeight="1" x14ac:dyDescent="0.25">
      <c r="A26" s="35">
        <v>18</v>
      </c>
      <c r="B26" s="35" t="s">
        <v>32</v>
      </c>
      <c r="C26" s="31">
        <v>29780.85</v>
      </c>
      <c r="D26" s="31">
        <v>732</v>
      </c>
      <c r="E26" s="32">
        <f t="shared" si="0"/>
        <v>2.4579553639335346E-2</v>
      </c>
      <c r="F26" s="31">
        <v>18451.45</v>
      </c>
      <c r="G26" s="31">
        <v>4337</v>
      </c>
      <c r="H26" s="32">
        <f t="shared" si="1"/>
        <v>0.23504927797002403</v>
      </c>
      <c r="I26" s="31">
        <v>8382.26</v>
      </c>
      <c r="J26" s="31">
        <v>807</v>
      </c>
      <c r="K26" s="32">
        <f t="shared" si="2"/>
        <v>9.6274751677948425E-2</v>
      </c>
      <c r="L26" s="31">
        <f t="shared" si="6"/>
        <v>56614.559999999998</v>
      </c>
      <c r="M26" s="31">
        <f t="shared" si="6"/>
        <v>5876</v>
      </c>
      <c r="N26" s="32">
        <f t="shared" si="3"/>
        <v>0.10378955519569524</v>
      </c>
      <c r="O26" s="33">
        <v>20560.259999999998</v>
      </c>
      <c r="P26" s="34">
        <v>3587</v>
      </c>
      <c r="Q26" s="32">
        <f t="shared" si="4"/>
        <v>0.17446277430343782</v>
      </c>
      <c r="R26" s="35">
        <f t="shared" si="7"/>
        <v>77174.819999999992</v>
      </c>
      <c r="S26" s="35">
        <f t="shared" si="7"/>
        <v>9463</v>
      </c>
      <c r="T26" s="32">
        <f t="shared" si="5"/>
        <v>0.1226177139123875</v>
      </c>
    </row>
    <row r="27" spans="1:20" ht="14.1" customHeight="1" x14ac:dyDescent="0.25">
      <c r="A27" s="35">
        <v>19</v>
      </c>
      <c r="B27" s="35" t="s">
        <v>33</v>
      </c>
      <c r="C27" s="31">
        <v>73831</v>
      </c>
      <c r="D27" s="31">
        <v>28940</v>
      </c>
      <c r="E27" s="32">
        <f t="shared" si="0"/>
        <v>0.39197627013043301</v>
      </c>
      <c r="F27" s="31">
        <v>25599</v>
      </c>
      <c r="G27" s="31">
        <v>11593</v>
      </c>
      <c r="H27" s="32">
        <f t="shared" si="1"/>
        <v>0.4528692527051838</v>
      </c>
      <c r="I27" s="31">
        <v>14391.73</v>
      </c>
      <c r="J27" s="31">
        <v>6047</v>
      </c>
      <c r="K27" s="32">
        <f t="shared" si="2"/>
        <v>0.42017186259052941</v>
      </c>
      <c r="L27" s="31">
        <f t="shared" si="6"/>
        <v>113821.73</v>
      </c>
      <c r="M27" s="31">
        <f t="shared" si="6"/>
        <v>46580</v>
      </c>
      <c r="N27" s="32">
        <f t="shared" si="3"/>
        <v>0.40923644369137602</v>
      </c>
      <c r="O27" s="33">
        <v>37315.910000000003</v>
      </c>
      <c r="P27" s="34">
        <v>15307</v>
      </c>
      <c r="Q27" s="32">
        <f t="shared" si="4"/>
        <v>0.41020036761799455</v>
      </c>
      <c r="R27" s="35">
        <f t="shared" si="7"/>
        <v>151137.64000000001</v>
      </c>
      <c r="S27" s="35">
        <f t="shared" si="7"/>
        <v>61887</v>
      </c>
      <c r="T27" s="32">
        <f t="shared" si="5"/>
        <v>0.40947443667904299</v>
      </c>
    </row>
    <row r="28" spans="1:20" ht="14.1" customHeight="1" x14ac:dyDescent="0.25">
      <c r="A28" s="35">
        <v>20</v>
      </c>
      <c r="B28" s="35" t="s">
        <v>34</v>
      </c>
      <c r="C28" s="31">
        <v>6825.18</v>
      </c>
      <c r="D28" s="31">
        <v>365</v>
      </c>
      <c r="E28" s="32">
        <f t="shared" si="0"/>
        <v>5.3478443059377184E-2</v>
      </c>
      <c r="F28" s="31">
        <v>6648.97</v>
      </c>
      <c r="G28" s="31">
        <v>2901</v>
      </c>
      <c r="H28" s="32">
        <f t="shared" si="1"/>
        <v>0.43630818006397981</v>
      </c>
      <c r="I28" s="31">
        <v>2688.52</v>
      </c>
      <c r="J28" s="31">
        <v>1027</v>
      </c>
      <c r="K28" s="32">
        <f t="shared" si="2"/>
        <v>0.38199455462484938</v>
      </c>
      <c r="L28" s="31">
        <f t="shared" si="6"/>
        <v>16162.67</v>
      </c>
      <c r="M28" s="31">
        <f t="shared" si="6"/>
        <v>4293</v>
      </c>
      <c r="N28" s="32">
        <f t="shared" si="3"/>
        <v>0.26561205543391037</v>
      </c>
      <c r="O28" s="33">
        <v>9788.42</v>
      </c>
      <c r="P28" s="34">
        <v>1335</v>
      </c>
      <c r="Q28" s="32">
        <f t="shared" si="4"/>
        <v>0.13638564753044924</v>
      </c>
      <c r="R28" s="35">
        <f t="shared" si="7"/>
        <v>25951.09</v>
      </c>
      <c r="S28" s="35">
        <f t="shared" si="7"/>
        <v>5628</v>
      </c>
      <c r="T28" s="32">
        <f t="shared" si="5"/>
        <v>0.21686950336190117</v>
      </c>
    </row>
    <row r="29" spans="1:20" ht="14.1" customHeight="1" x14ac:dyDescent="0.25">
      <c r="A29" s="35">
        <v>21</v>
      </c>
      <c r="B29" s="35" t="s">
        <v>35</v>
      </c>
      <c r="C29" s="31">
        <v>12408.86</v>
      </c>
      <c r="D29" s="31">
        <v>6324</v>
      </c>
      <c r="E29" s="32">
        <f t="shared" si="0"/>
        <v>0.5096358569602687</v>
      </c>
      <c r="F29" s="31">
        <v>13630.23</v>
      </c>
      <c r="G29" s="31">
        <v>3833</v>
      </c>
      <c r="H29" s="32">
        <f t="shared" si="1"/>
        <v>0.28121315634439037</v>
      </c>
      <c r="I29" s="31">
        <v>4499.92</v>
      </c>
      <c r="J29" s="31">
        <v>1930</v>
      </c>
      <c r="K29" s="32">
        <f t="shared" si="2"/>
        <v>0.4288965137157994</v>
      </c>
      <c r="L29" s="31">
        <f t="shared" si="6"/>
        <v>30539.010000000002</v>
      </c>
      <c r="M29" s="31">
        <f t="shared" si="6"/>
        <v>12087</v>
      </c>
      <c r="N29" s="32">
        <f t="shared" si="3"/>
        <v>0.39578886152498066</v>
      </c>
      <c r="O29" s="33">
        <v>19287.36</v>
      </c>
      <c r="P29" s="34">
        <v>3165</v>
      </c>
      <c r="Q29" s="32">
        <f t="shared" si="4"/>
        <v>0.16409710815788164</v>
      </c>
      <c r="R29" s="35">
        <f t="shared" si="7"/>
        <v>49826.37</v>
      </c>
      <c r="S29" s="35">
        <f t="shared" si="7"/>
        <v>15252</v>
      </c>
      <c r="T29" s="32">
        <f t="shared" si="5"/>
        <v>0.3061029731846811</v>
      </c>
    </row>
    <row r="30" spans="1:20" ht="14.1" customHeight="1" x14ac:dyDescent="0.25">
      <c r="A30" s="35"/>
      <c r="B30" s="35" t="s">
        <v>36</v>
      </c>
      <c r="C30" s="31"/>
      <c r="D30" s="31"/>
      <c r="E30" s="32"/>
      <c r="F30" s="31"/>
      <c r="G30" s="31"/>
      <c r="H30" s="32"/>
      <c r="I30" s="31"/>
      <c r="J30" s="31"/>
      <c r="K30" s="32"/>
      <c r="L30" s="31"/>
      <c r="M30" s="31"/>
      <c r="N30" s="32"/>
      <c r="O30" s="33"/>
      <c r="P30" s="34"/>
      <c r="Q30" s="32"/>
      <c r="R30" s="35">
        <f t="shared" si="7"/>
        <v>0</v>
      </c>
      <c r="S30" s="35">
        <f t="shared" si="7"/>
        <v>0</v>
      </c>
      <c r="T30" s="32"/>
    </row>
    <row r="31" spans="1:20" ht="14.1" customHeight="1" x14ac:dyDescent="0.25">
      <c r="A31" s="35">
        <v>22</v>
      </c>
      <c r="B31" s="35" t="s">
        <v>37</v>
      </c>
      <c r="C31" s="31">
        <v>3102</v>
      </c>
      <c r="D31" s="31">
        <v>28</v>
      </c>
      <c r="E31" s="32">
        <f t="shared" si="0"/>
        <v>9.0264345583494516E-3</v>
      </c>
      <c r="F31" s="31">
        <v>4653.97</v>
      </c>
      <c r="G31" s="31">
        <v>190</v>
      </c>
      <c r="H31" s="32">
        <f t="shared" si="1"/>
        <v>4.0825359854060078E-2</v>
      </c>
      <c r="I31" s="31">
        <v>1740.17</v>
      </c>
      <c r="J31" s="31">
        <v>797</v>
      </c>
      <c r="K31" s="32">
        <f t="shared" si="2"/>
        <v>0.45800122976490798</v>
      </c>
      <c r="L31" s="31">
        <f t="shared" si="6"/>
        <v>9496.14</v>
      </c>
      <c r="M31" s="31">
        <f t="shared" si="6"/>
        <v>1015</v>
      </c>
      <c r="N31" s="32">
        <f t="shared" si="3"/>
        <v>0.10688553454350927</v>
      </c>
      <c r="O31" s="33">
        <v>7540.97</v>
      </c>
      <c r="P31" s="34">
        <v>1869</v>
      </c>
      <c r="Q31" s="32">
        <f t="shared" si="4"/>
        <v>0.24784609937448365</v>
      </c>
      <c r="R31" s="35">
        <f t="shared" si="7"/>
        <v>17037.11</v>
      </c>
      <c r="S31" s="35">
        <f t="shared" si="7"/>
        <v>2884</v>
      </c>
      <c r="T31" s="32">
        <f t="shared" si="5"/>
        <v>0.16927753592011791</v>
      </c>
    </row>
    <row r="32" spans="1:20" ht="14.1" customHeight="1" x14ac:dyDescent="0.25">
      <c r="A32" s="35">
        <v>23</v>
      </c>
      <c r="B32" s="35" t="s">
        <v>38</v>
      </c>
      <c r="C32" s="31">
        <v>1861</v>
      </c>
      <c r="D32" s="31">
        <v>76</v>
      </c>
      <c r="E32" s="32">
        <f t="shared" si="0"/>
        <v>4.0838259000537343E-2</v>
      </c>
      <c r="F32" s="31">
        <v>997.18</v>
      </c>
      <c r="G32" s="31">
        <v>1031</v>
      </c>
      <c r="H32" s="32">
        <f t="shared" si="1"/>
        <v>1.0339156421107523</v>
      </c>
      <c r="I32" s="31">
        <v>474</v>
      </c>
      <c r="J32" s="31">
        <v>1922</v>
      </c>
      <c r="K32" s="32">
        <f t="shared" si="2"/>
        <v>4.0548523206751055</v>
      </c>
      <c r="L32" s="31">
        <f t="shared" si="6"/>
        <v>3332.18</v>
      </c>
      <c r="M32" s="31">
        <f t="shared" si="6"/>
        <v>3029</v>
      </c>
      <c r="N32" s="32">
        <f t="shared" si="3"/>
        <v>0.90901451902358221</v>
      </c>
      <c r="O32" s="33">
        <v>3125</v>
      </c>
      <c r="P32" s="34">
        <v>1701</v>
      </c>
      <c r="Q32" s="32">
        <f t="shared" si="4"/>
        <v>0.54432000000000003</v>
      </c>
      <c r="R32" s="35">
        <f t="shared" si="7"/>
        <v>6457.18</v>
      </c>
      <c r="S32" s="35">
        <f t="shared" si="7"/>
        <v>4730</v>
      </c>
      <c r="T32" s="32">
        <f t="shared" si="5"/>
        <v>0.73251791029520619</v>
      </c>
    </row>
    <row r="33" spans="1:20" ht="14.1" customHeight="1" x14ac:dyDescent="0.25">
      <c r="A33" s="35">
        <v>24</v>
      </c>
      <c r="B33" s="35" t="s">
        <v>39</v>
      </c>
      <c r="C33" s="31">
        <v>0</v>
      </c>
      <c r="D33" s="31">
        <v>0</v>
      </c>
      <c r="E33" s="32" t="e">
        <f>D33/C33</f>
        <v>#DIV/0!</v>
      </c>
      <c r="F33" s="31">
        <v>498.59</v>
      </c>
      <c r="G33" s="31">
        <v>429</v>
      </c>
      <c r="H33" s="32">
        <f>G33/F33</f>
        <v>0.86042640245492297</v>
      </c>
      <c r="I33" s="31">
        <v>158</v>
      </c>
      <c r="J33" s="31">
        <v>442</v>
      </c>
      <c r="K33" s="32">
        <f>J33/I33</f>
        <v>2.7974683544303796</v>
      </c>
      <c r="L33" s="31">
        <f>SUM(I33+F33+C33)</f>
        <v>656.58999999999992</v>
      </c>
      <c r="M33" s="31">
        <f>SUM(J33+G33+D33)</f>
        <v>871</v>
      </c>
      <c r="N33" s="32">
        <f>M33/L33</f>
        <v>1.3265508155774535</v>
      </c>
      <c r="O33" s="33">
        <v>1134</v>
      </c>
      <c r="P33" s="34">
        <v>249</v>
      </c>
      <c r="Q33" s="32">
        <f>P33/O33</f>
        <v>0.21957671957671956</v>
      </c>
      <c r="R33" s="35">
        <f>SUM(O33+L33)</f>
        <v>1790.59</v>
      </c>
      <c r="S33" s="35">
        <f>SUM(P33+M33)</f>
        <v>1120</v>
      </c>
      <c r="T33" s="32">
        <f>S33/R33</f>
        <v>0.6254921562166661</v>
      </c>
    </row>
    <row r="34" spans="1:20" ht="14.1" customHeight="1" x14ac:dyDescent="0.25">
      <c r="A34" s="35"/>
      <c r="B34" s="35" t="s">
        <v>21</v>
      </c>
      <c r="C34" s="31"/>
      <c r="D34" s="31"/>
      <c r="E34" s="32"/>
      <c r="F34" s="31"/>
      <c r="G34" s="31"/>
      <c r="H34" s="32"/>
      <c r="I34" s="31"/>
      <c r="J34" s="31"/>
      <c r="K34" s="32"/>
      <c r="L34" s="31">
        <f t="shared" si="6"/>
        <v>0</v>
      </c>
      <c r="M34" s="31">
        <f t="shared" si="6"/>
        <v>0</v>
      </c>
      <c r="N34" s="32"/>
      <c r="O34" s="33"/>
      <c r="P34" s="34"/>
      <c r="Q34" s="32"/>
      <c r="R34" s="35"/>
      <c r="S34" s="35"/>
      <c r="T34" s="32"/>
    </row>
    <row r="35" spans="1:20" ht="14.1" customHeight="1" x14ac:dyDescent="0.25">
      <c r="A35" s="35">
        <v>25</v>
      </c>
      <c r="B35" s="35" t="s">
        <v>40</v>
      </c>
      <c r="C35" s="31">
        <v>17948.830000000002</v>
      </c>
      <c r="D35" s="31">
        <v>6840</v>
      </c>
      <c r="E35" s="32">
        <f t="shared" si="0"/>
        <v>0.38108333523689286</v>
      </c>
      <c r="F35" s="31">
        <v>23936.77</v>
      </c>
      <c r="G35" s="31">
        <v>27022</v>
      </c>
      <c r="H35" s="32">
        <f t="shared" si="1"/>
        <v>1.1288908236157176</v>
      </c>
      <c r="I35" s="31">
        <v>16500</v>
      </c>
      <c r="J35" s="31">
        <v>1003</v>
      </c>
      <c r="K35" s="32">
        <f t="shared" si="2"/>
        <v>6.0787878787878787E-2</v>
      </c>
      <c r="L35" s="31">
        <f t="shared" si="6"/>
        <v>58385.600000000006</v>
      </c>
      <c r="M35" s="31">
        <f t="shared" si="6"/>
        <v>34865</v>
      </c>
      <c r="N35" s="32">
        <f t="shared" si="3"/>
        <v>0.59715066728782429</v>
      </c>
      <c r="O35" s="33">
        <v>61287.57</v>
      </c>
      <c r="P35" s="34">
        <v>20686</v>
      </c>
      <c r="Q35" s="32">
        <f t="shared" si="4"/>
        <v>0.33752357941422706</v>
      </c>
      <c r="R35" s="35">
        <f t="shared" si="7"/>
        <v>119673.17000000001</v>
      </c>
      <c r="S35" s="35">
        <f t="shared" si="7"/>
        <v>55551</v>
      </c>
      <c r="T35" s="32">
        <f t="shared" si="5"/>
        <v>0.46418925812694689</v>
      </c>
    </row>
    <row r="36" spans="1:20" ht="14.1" customHeight="1" x14ac:dyDescent="0.25">
      <c r="A36" s="35">
        <v>26</v>
      </c>
      <c r="B36" s="35" t="s">
        <v>41</v>
      </c>
      <c r="C36" s="31">
        <v>1197</v>
      </c>
      <c r="D36" s="31">
        <v>106</v>
      </c>
      <c r="E36" s="32">
        <f t="shared" si="0"/>
        <v>8.8554720133667497E-2</v>
      </c>
      <c r="F36" s="31">
        <v>1994.51</v>
      </c>
      <c r="G36" s="31">
        <v>906</v>
      </c>
      <c r="H36" s="32">
        <f t="shared" si="1"/>
        <v>0.45424690776180615</v>
      </c>
      <c r="I36" s="31">
        <v>400</v>
      </c>
      <c r="J36" s="31">
        <v>161</v>
      </c>
      <c r="K36" s="32">
        <f t="shared" si="2"/>
        <v>0.40250000000000002</v>
      </c>
      <c r="L36" s="31">
        <f t="shared" si="6"/>
        <v>3591.51</v>
      </c>
      <c r="M36" s="31">
        <f t="shared" si="6"/>
        <v>1173</v>
      </c>
      <c r="N36" s="32">
        <f t="shared" si="3"/>
        <v>0.32660357342733276</v>
      </c>
      <c r="O36" s="33">
        <v>5394.22</v>
      </c>
      <c r="P36" s="34">
        <v>1816</v>
      </c>
      <c r="Q36" s="32">
        <f t="shared" si="4"/>
        <v>0.33665664359258612</v>
      </c>
      <c r="R36" s="35">
        <f t="shared" si="7"/>
        <v>8985.73</v>
      </c>
      <c r="S36" s="35">
        <f t="shared" si="7"/>
        <v>2989</v>
      </c>
      <c r="T36" s="32">
        <f t="shared" si="5"/>
        <v>0.33263852797713711</v>
      </c>
    </row>
    <row r="37" spans="1:20" ht="14.1" customHeight="1" x14ac:dyDescent="0.25">
      <c r="A37" s="35">
        <v>27</v>
      </c>
      <c r="B37" s="35" t="s">
        <v>42</v>
      </c>
      <c r="C37" s="31">
        <v>0</v>
      </c>
      <c r="D37" s="31">
        <v>0</v>
      </c>
      <c r="E37" s="32" t="e">
        <f t="shared" si="0"/>
        <v>#DIV/0!</v>
      </c>
      <c r="F37" s="31">
        <v>498.59</v>
      </c>
      <c r="G37" s="31">
        <v>25</v>
      </c>
      <c r="H37" s="32">
        <f t="shared" si="1"/>
        <v>5.014139874445938E-2</v>
      </c>
      <c r="I37" s="31">
        <v>300</v>
      </c>
      <c r="J37" s="31">
        <v>0</v>
      </c>
      <c r="K37" s="32">
        <f t="shared" si="2"/>
        <v>0</v>
      </c>
      <c r="L37" s="31">
        <f t="shared" si="6"/>
        <v>798.58999999999992</v>
      </c>
      <c r="M37" s="31">
        <f t="shared" si="6"/>
        <v>25</v>
      </c>
      <c r="N37" s="32">
        <f t="shared" si="3"/>
        <v>3.1305175371592435E-2</v>
      </c>
      <c r="O37" s="33">
        <v>1235</v>
      </c>
      <c r="P37" s="34">
        <v>0</v>
      </c>
      <c r="Q37" s="32">
        <f t="shared" si="4"/>
        <v>0</v>
      </c>
      <c r="R37" s="35">
        <f t="shared" si="7"/>
        <v>2033.59</v>
      </c>
      <c r="S37" s="35">
        <f t="shared" si="7"/>
        <v>25</v>
      </c>
      <c r="T37" s="32">
        <f t="shared" si="5"/>
        <v>1.2293530160946897E-2</v>
      </c>
    </row>
    <row r="38" spans="1:20" ht="14.1" customHeight="1" x14ac:dyDescent="0.25">
      <c r="A38" s="35">
        <v>28</v>
      </c>
      <c r="B38" s="35" t="s">
        <v>43</v>
      </c>
      <c r="C38" s="31">
        <v>0</v>
      </c>
      <c r="D38" s="31">
        <v>4</v>
      </c>
      <c r="E38" s="32" t="e">
        <f t="shared" si="0"/>
        <v>#DIV/0!</v>
      </c>
      <c r="F38" s="31">
        <v>498.59</v>
      </c>
      <c r="G38" s="31">
        <v>1</v>
      </c>
      <c r="H38" s="32">
        <f t="shared" si="1"/>
        <v>2.0056559497783752E-3</v>
      </c>
      <c r="I38" s="31">
        <v>300</v>
      </c>
      <c r="J38" s="31">
        <v>8</v>
      </c>
      <c r="K38" s="32">
        <f t="shared" si="2"/>
        <v>2.6666666666666668E-2</v>
      </c>
      <c r="L38" s="31">
        <f t="shared" si="6"/>
        <v>798.58999999999992</v>
      </c>
      <c r="M38" s="31">
        <f t="shared" si="6"/>
        <v>13</v>
      </c>
      <c r="N38" s="32">
        <f t="shared" si="3"/>
        <v>1.6278691193228067E-2</v>
      </c>
      <c r="O38" s="33">
        <v>1236</v>
      </c>
      <c r="P38" s="34">
        <v>41</v>
      </c>
      <c r="Q38" s="32">
        <f t="shared" si="4"/>
        <v>3.3171521035598707E-2</v>
      </c>
      <c r="R38" s="35">
        <f t="shared" si="7"/>
        <v>2034.59</v>
      </c>
      <c r="S38" s="35">
        <f t="shared" si="7"/>
        <v>54</v>
      </c>
      <c r="T38" s="32">
        <f t="shared" si="5"/>
        <v>2.6540973857140753E-2</v>
      </c>
    </row>
    <row r="39" spans="1:20" ht="14.1" customHeight="1" x14ac:dyDescent="0.25">
      <c r="A39" s="35">
        <v>29</v>
      </c>
      <c r="B39" s="35" t="s">
        <v>44</v>
      </c>
      <c r="C39" s="31">
        <v>0</v>
      </c>
      <c r="D39" s="31">
        <v>0</v>
      </c>
      <c r="E39" s="32" t="e">
        <f t="shared" si="0"/>
        <v>#DIV/0!</v>
      </c>
      <c r="F39" s="31">
        <v>997.18</v>
      </c>
      <c r="G39" s="31">
        <v>0</v>
      </c>
      <c r="H39" s="32">
        <f t="shared" si="1"/>
        <v>0</v>
      </c>
      <c r="I39" s="31">
        <v>316</v>
      </c>
      <c r="J39" s="31">
        <v>0</v>
      </c>
      <c r="K39" s="32">
        <f t="shared" si="2"/>
        <v>0</v>
      </c>
      <c r="L39" s="31">
        <f t="shared" si="6"/>
        <v>1313.1799999999998</v>
      </c>
      <c r="M39" s="31">
        <f t="shared" si="6"/>
        <v>0</v>
      </c>
      <c r="N39" s="32">
        <f t="shared" si="3"/>
        <v>0</v>
      </c>
      <c r="O39" s="33">
        <v>2984</v>
      </c>
      <c r="P39" s="34">
        <v>0</v>
      </c>
      <c r="Q39" s="32">
        <f t="shared" si="4"/>
        <v>0</v>
      </c>
      <c r="R39" s="35">
        <f t="shared" si="7"/>
        <v>4297.18</v>
      </c>
      <c r="S39" s="35">
        <f t="shared" si="7"/>
        <v>0</v>
      </c>
      <c r="T39" s="32">
        <f t="shared" si="5"/>
        <v>0</v>
      </c>
    </row>
    <row r="40" spans="1:20" ht="14.1" customHeight="1" x14ac:dyDescent="0.25">
      <c r="A40" s="35">
        <v>30</v>
      </c>
      <c r="B40" s="35" t="s">
        <v>45</v>
      </c>
      <c r="C40" s="31">
        <v>17949.419999999998</v>
      </c>
      <c r="D40" s="31">
        <v>15428</v>
      </c>
      <c r="E40" s="32">
        <f t="shared" si="0"/>
        <v>0.85952638023958439</v>
      </c>
      <c r="F40" s="31">
        <v>23090.31</v>
      </c>
      <c r="G40" s="31">
        <v>27782</v>
      </c>
      <c r="H40" s="32">
        <f t="shared" si="1"/>
        <v>1.2031886969035928</v>
      </c>
      <c r="I40" s="31">
        <v>17823.7</v>
      </c>
      <c r="J40" s="31">
        <v>19667</v>
      </c>
      <c r="K40" s="32">
        <f t="shared" si="2"/>
        <v>1.1034184821333393</v>
      </c>
      <c r="L40" s="31">
        <f t="shared" si="6"/>
        <v>58863.43</v>
      </c>
      <c r="M40" s="31">
        <f t="shared" si="6"/>
        <v>62877</v>
      </c>
      <c r="N40" s="32">
        <f t="shared" si="3"/>
        <v>1.0681844398126308</v>
      </c>
      <c r="O40" s="33">
        <v>52862.65</v>
      </c>
      <c r="P40" s="34">
        <v>41516</v>
      </c>
      <c r="Q40" s="32">
        <f t="shared" si="4"/>
        <v>0.78535601223169849</v>
      </c>
      <c r="R40" s="35">
        <f t="shared" si="7"/>
        <v>111726.08</v>
      </c>
      <c r="S40" s="35">
        <f t="shared" si="7"/>
        <v>104393</v>
      </c>
      <c r="T40" s="32">
        <f t="shared" si="5"/>
        <v>0.93436554831244412</v>
      </c>
    </row>
    <row r="41" spans="1:20" ht="14.1" customHeight="1" x14ac:dyDescent="0.25">
      <c r="A41" s="35">
        <v>31</v>
      </c>
      <c r="B41" s="35" t="s">
        <v>46</v>
      </c>
      <c r="C41" s="31">
        <v>15555.51</v>
      </c>
      <c r="D41" s="31">
        <v>14329</v>
      </c>
      <c r="E41" s="32">
        <f t="shared" si="0"/>
        <v>0.92115269766147168</v>
      </c>
      <c r="F41" s="31">
        <v>25265.38</v>
      </c>
      <c r="G41" s="31">
        <v>13698</v>
      </c>
      <c r="H41" s="32">
        <f t="shared" si="1"/>
        <v>0.54216481208673684</v>
      </c>
      <c r="I41" s="31">
        <v>364</v>
      </c>
      <c r="J41" s="31">
        <v>657</v>
      </c>
      <c r="K41" s="32">
        <f t="shared" si="2"/>
        <v>1.804945054945055</v>
      </c>
      <c r="L41" s="31">
        <f t="shared" si="6"/>
        <v>41184.89</v>
      </c>
      <c r="M41" s="31">
        <f t="shared" si="6"/>
        <v>28684</v>
      </c>
      <c r="N41" s="32">
        <f t="shared" si="3"/>
        <v>0.69646902055583981</v>
      </c>
      <c r="O41" s="33">
        <v>72553.429999999993</v>
      </c>
      <c r="P41" s="34">
        <v>37507</v>
      </c>
      <c r="Q41" s="32">
        <f t="shared" si="4"/>
        <v>0.51695695158726473</v>
      </c>
      <c r="R41" s="35">
        <f t="shared" si="7"/>
        <v>113738.31999999999</v>
      </c>
      <c r="S41" s="35">
        <f t="shared" si="7"/>
        <v>66191</v>
      </c>
      <c r="T41" s="32">
        <f t="shared" si="5"/>
        <v>0.58195865738125907</v>
      </c>
    </row>
    <row r="42" spans="1:20" ht="14.1" customHeight="1" x14ac:dyDescent="0.25">
      <c r="A42" s="35">
        <v>32</v>
      </c>
      <c r="B42" s="35" t="s">
        <v>47</v>
      </c>
      <c r="C42" s="31">
        <v>2393</v>
      </c>
      <c r="D42" s="31">
        <v>3115</v>
      </c>
      <c r="E42" s="32">
        <f t="shared" si="0"/>
        <v>1.30171333054743</v>
      </c>
      <c r="F42" s="31">
        <v>12262.28</v>
      </c>
      <c r="G42" s="31">
        <v>7633</v>
      </c>
      <c r="H42" s="32">
        <f t="shared" si="1"/>
        <v>0.62247803834197224</v>
      </c>
      <c r="I42" s="31">
        <v>599.70000000000005</v>
      </c>
      <c r="J42" s="31">
        <v>0</v>
      </c>
      <c r="K42" s="32">
        <f t="shared" si="2"/>
        <v>0</v>
      </c>
      <c r="L42" s="31">
        <f t="shared" si="6"/>
        <v>15254.980000000001</v>
      </c>
      <c r="M42" s="31">
        <f t="shared" si="6"/>
        <v>10748</v>
      </c>
      <c r="N42" s="32">
        <f t="shared" si="3"/>
        <v>0.70455680702301804</v>
      </c>
      <c r="O42" s="33">
        <v>15161</v>
      </c>
      <c r="P42" s="34">
        <v>15479</v>
      </c>
      <c r="Q42" s="32">
        <f t="shared" si="4"/>
        <v>1.0209748697315479</v>
      </c>
      <c r="R42" s="35">
        <f t="shared" si="7"/>
        <v>30415.980000000003</v>
      </c>
      <c r="S42" s="35">
        <f t="shared" si="7"/>
        <v>26227</v>
      </c>
      <c r="T42" s="32">
        <f t="shared" si="5"/>
        <v>0.86227700044516065</v>
      </c>
    </row>
    <row r="43" spans="1:20" ht="14.1" customHeight="1" x14ac:dyDescent="0.25">
      <c r="A43" s="35">
        <v>33</v>
      </c>
      <c r="B43" s="35" t="s">
        <v>48</v>
      </c>
      <c r="C43" s="31">
        <v>0</v>
      </c>
      <c r="D43" s="31">
        <v>0</v>
      </c>
      <c r="E43" s="32" t="e">
        <f t="shared" si="0"/>
        <v>#DIV/0!</v>
      </c>
      <c r="F43" s="31">
        <v>498.59</v>
      </c>
      <c r="G43" s="31">
        <v>0</v>
      </c>
      <c r="H43" s="32">
        <f t="shared" si="1"/>
        <v>0</v>
      </c>
      <c r="I43" s="31">
        <v>300</v>
      </c>
      <c r="J43" s="31">
        <v>0</v>
      </c>
      <c r="K43" s="32">
        <f t="shared" si="2"/>
        <v>0</v>
      </c>
      <c r="L43" s="31">
        <f t="shared" si="6"/>
        <v>798.58999999999992</v>
      </c>
      <c r="M43" s="31">
        <f t="shared" si="6"/>
        <v>0</v>
      </c>
      <c r="N43" s="32">
        <f t="shared" si="3"/>
        <v>0</v>
      </c>
      <c r="O43" s="33">
        <v>1235</v>
      </c>
      <c r="P43" s="34">
        <v>7</v>
      </c>
      <c r="Q43" s="32">
        <f t="shared" si="4"/>
        <v>5.6680161943319842E-3</v>
      </c>
      <c r="R43" s="35">
        <f t="shared" si="7"/>
        <v>2033.59</v>
      </c>
      <c r="S43" s="35">
        <f t="shared" si="7"/>
        <v>7</v>
      </c>
      <c r="T43" s="32">
        <f t="shared" si="5"/>
        <v>3.4421884450651311E-3</v>
      </c>
    </row>
    <row r="44" spans="1:20" ht="14.1" customHeight="1" x14ac:dyDescent="0.25">
      <c r="A44" s="35">
        <v>34</v>
      </c>
      <c r="B44" s="35" t="s">
        <v>49</v>
      </c>
      <c r="C44" s="31">
        <v>837</v>
      </c>
      <c r="D44" s="31">
        <v>0</v>
      </c>
      <c r="E44" s="32">
        <f t="shared" si="0"/>
        <v>0</v>
      </c>
      <c r="F44" s="31">
        <v>830.48</v>
      </c>
      <c r="G44" s="31">
        <v>0</v>
      </c>
      <c r="H44" s="32">
        <f t="shared" si="1"/>
        <v>0</v>
      </c>
      <c r="I44" s="31">
        <v>315.66000000000003</v>
      </c>
      <c r="J44" s="31">
        <v>0</v>
      </c>
      <c r="K44" s="32">
        <f t="shared" si="2"/>
        <v>0</v>
      </c>
      <c r="L44" s="31">
        <f t="shared" si="6"/>
        <v>1983.14</v>
      </c>
      <c r="M44" s="31">
        <f t="shared" si="6"/>
        <v>0</v>
      </c>
      <c r="N44" s="32">
        <f t="shared" si="3"/>
        <v>0</v>
      </c>
      <c r="O44" s="33">
        <v>4396</v>
      </c>
      <c r="P44" s="34">
        <v>0</v>
      </c>
      <c r="Q44" s="32">
        <f t="shared" si="4"/>
        <v>0</v>
      </c>
      <c r="R44" s="35">
        <f t="shared" si="7"/>
        <v>6379.14</v>
      </c>
      <c r="S44" s="35">
        <f t="shared" si="7"/>
        <v>0</v>
      </c>
      <c r="T44" s="32">
        <f t="shared" si="5"/>
        <v>0</v>
      </c>
    </row>
    <row r="45" spans="1:20" ht="14.1" customHeight="1" x14ac:dyDescent="0.25">
      <c r="A45" s="35">
        <v>35</v>
      </c>
      <c r="B45" s="35" t="s">
        <v>50</v>
      </c>
      <c r="C45" s="31">
        <v>0</v>
      </c>
      <c r="D45" s="31">
        <v>2443</v>
      </c>
      <c r="E45" s="32" t="e">
        <f t="shared" si="0"/>
        <v>#DIV/0!</v>
      </c>
      <c r="F45" s="31">
        <v>498.59</v>
      </c>
      <c r="G45" s="31">
        <v>1</v>
      </c>
      <c r="H45" s="32">
        <f t="shared" si="1"/>
        <v>2.0056559497783752E-3</v>
      </c>
      <c r="I45" s="31">
        <v>158</v>
      </c>
      <c r="J45" s="31">
        <v>144</v>
      </c>
      <c r="K45" s="32">
        <f t="shared" si="2"/>
        <v>0.91139240506329111</v>
      </c>
      <c r="L45" s="31"/>
      <c r="M45" s="31"/>
      <c r="N45" s="32" t="e">
        <f t="shared" si="3"/>
        <v>#DIV/0!</v>
      </c>
      <c r="O45" s="33">
        <v>1134</v>
      </c>
      <c r="P45" s="34">
        <v>22</v>
      </c>
      <c r="Q45" s="32">
        <f t="shared" si="4"/>
        <v>1.9400352733686066E-2</v>
      </c>
      <c r="R45" s="35">
        <f t="shared" si="7"/>
        <v>1134</v>
      </c>
      <c r="S45" s="35">
        <f t="shared" si="7"/>
        <v>22</v>
      </c>
      <c r="T45" s="32">
        <f t="shared" si="5"/>
        <v>1.9400352733686066E-2</v>
      </c>
    </row>
    <row r="46" spans="1:20" ht="14.1" customHeight="1" x14ac:dyDescent="0.25">
      <c r="A46" s="35">
        <v>36</v>
      </c>
      <c r="B46" s="35" t="s">
        <v>51</v>
      </c>
      <c r="C46" s="31">
        <v>0</v>
      </c>
      <c r="D46" s="31">
        <v>0</v>
      </c>
      <c r="E46" s="32" t="e">
        <f t="shared" si="0"/>
        <v>#DIV/0!</v>
      </c>
      <c r="F46" s="31">
        <v>0</v>
      </c>
      <c r="G46" s="31">
        <v>0</v>
      </c>
      <c r="H46" s="32" t="e">
        <f t="shared" si="1"/>
        <v>#DIV/0!</v>
      </c>
      <c r="I46" s="31">
        <v>0</v>
      </c>
      <c r="J46" s="31">
        <v>0</v>
      </c>
      <c r="K46" s="32" t="e">
        <f t="shared" si="2"/>
        <v>#DIV/0!</v>
      </c>
      <c r="L46" s="31">
        <f t="shared" si="6"/>
        <v>0</v>
      </c>
      <c r="M46" s="31">
        <f t="shared" si="6"/>
        <v>0</v>
      </c>
      <c r="N46" s="32" t="e">
        <f t="shared" si="3"/>
        <v>#DIV/0!</v>
      </c>
      <c r="O46" s="33">
        <v>0</v>
      </c>
      <c r="P46" s="34">
        <v>0</v>
      </c>
      <c r="Q46" s="32" t="e">
        <f t="shared" si="4"/>
        <v>#DIV/0!</v>
      </c>
      <c r="R46" s="35">
        <f t="shared" si="7"/>
        <v>0</v>
      </c>
      <c r="S46" s="35">
        <f t="shared" si="7"/>
        <v>0</v>
      </c>
      <c r="T46" s="32" t="e">
        <f t="shared" si="5"/>
        <v>#DIV/0!</v>
      </c>
    </row>
    <row r="47" spans="1:20" ht="14.1" customHeight="1" x14ac:dyDescent="0.25">
      <c r="A47" s="35" t="s">
        <v>52</v>
      </c>
      <c r="B47" s="30"/>
      <c r="C47" s="31">
        <f>SUM(C8:C46)</f>
        <v>2655425.92</v>
      </c>
      <c r="D47" s="31">
        <f>SUM(D8:D46)</f>
        <v>1094852</v>
      </c>
      <c r="E47" s="32">
        <f t="shared" si="0"/>
        <v>0.4123074915228665</v>
      </c>
      <c r="F47" s="31">
        <f>SUM(F8:F46)</f>
        <v>1067672.4300000002</v>
      </c>
      <c r="G47" s="31">
        <f>SUM(G8:G46)</f>
        <v>591482</v>
      </c>
      <c r="H47" s="32">
        <f t="shared" si="1"/>
        <v>0.55399201419858701</v>
      </c>
      <c r="I47" s="31">
        <f>SUM(I8:I46)</f>
        <v>600248.78000000014</v>
      </c>
      <c r="J47" s="31">
        <f>SUM(J8:J46)</f>
        <v>238381</v>
      </c>
      <c r="K47" s="32">
        <f t="shared" si="2"/>
        <v>0.39713700042838895</v>
      </c>
      <c r="L47" s="31">
        <f t="shared" si="6"/>
        <v>4323347.1300000008</v>
      </c>
      <c r="M47" s="31">
        <f t="shared" si="6"/>
        <v>1924715</v>
      </c>
      <c r="N47" s="32">
        <f t="shared" si="3"/>
        <v>0.44519094630275491</v>
      </c>
      <c r="O47" s="36">
        <f>SUM(O8:O46)</f>
        <v>2179824.89</v>
      </c>
      <c r="P47" s="31">
        <f>SUM(P8:P46)</f>
        <v>956135</v>
      </c>
      <c r="Q47" s="32">
        <f t="shared" si="4"/>
        <v>0.43862926989516116</v>
      </c>
      <c r="R47" s="35">
        <f t="shared" si="7"/>
        <v>6503172.0200000014</v>
      </c>
      <c r="S47" s="35">
        <f t="shared" si="7"/>
        <v>2880850</v>
      </c>
      <c r="T47" s="32">
        <f t="shared" si="5"/>
        <v>0.44299151108723084</v>
      </c>
    </row>
    <row r="48" spans="1:20" ht="14.1" customHeight="1" x14ac:dyDescent="0.25">
      <c r="A48" s="37"/>
      <c r="B48" s="37" t="s">
        <v>53</v>
      </c>
      <c r="C48" s="31"/>
      <c r="D48" s="31"/>
      <c r="E48" s="32"/>
      <c r="F48" s="31"/>
      <c r="G48" s="31"/>
      <c r="H48" s="32"/>
      <c r="I48" s="31"/>
      <c r="J48" s="31"/>
      <c r="K48" s="32"/>
      <c r="L48" s="31"/>
      <c r="M48" s="31"/>
      <c r="N48" s="32"/>
      <c r="O48" s="33"/>
      <c r="P48" s="34"/>
      <c r="Q48" s="32"/>
      <c r="R48" s="35"/>
      <c r="S48" s="35"/>
      <c r="T48" s="32"/>
    </row>
    <row r="49" spans="1:20" ht="14.1" customHeight="1" x14ac:dyDescent="0.25">
      <c r="A49" s="37"/>
      <c r="B49" s="38" t="s">
        <v>54</v>
      </c>
      <c r="C49" s="31">
        <v>0</v>
      </c>
      <c r="D49" s="31">
        <v>0</v>
      </c>
      <c r="E49" s="32"/>
      <c r="F49" s="31">
        <v>0</v>
      </c>
      <c r="G49" s="31">
        <v>0</v>
      </c>
      <c r="H49" s="32"/>
      <c r="I49" s="31">
        <v>0</v>
      </c>
      <c r="J49" s="31">
        <v>0</v>
      </c>
      <c r="K49" s="32"/>
      <c r="L49" s="31"/>
      <c r="M49" s="31"/>
      <c r="N49" s="32"/>
      <c r="O49" s="33">
        <v>0</v>
      </c>
      <c r="P49" s="34">
        <v>0</v>
      </c>
      <c r="Q49" s="32"/>
      <c r="R49" s="35"/>
      <c r="S49" s="35"/>
      <c r="T49" s="32"/>
    </row>
    <row r="50" spans="1:20" ht="14.1" customHeight="1" x14ac:dyDescent="0.25">
      <c r="A50" s="35">
        <v>37</v>
      </c>
      <c r="B50" s="35" t="s">
        <v>55</v>
      </c>
      <c r="C50" s="31">
        <v>100000.22</v>
      </c>
      <c r="D50" s="31">
        <v>24703</v>
      </c>
      <c r="E50" s="32">
        <f t="shared" si="0"/>
        <v>0.24702945653519562</v>
      </c>
      <c r="F50" s="31">
        <v>0</v>
      </c>
      <c r="G50" s="31">
        <v>0</v>
      </c>
      <c r="H50" s="32" t="e">
        <f t="shared" si="1"/>
        <v>#DIV/0!</v>
      </c>
      <c r="I50" s="31">
        <v>0</v>
      </c>
      <c r="J50" s="31">
        <v>0</v>
      </c>
      <c r="K50" s="32" t="e">
        <f t="shared" si="2"/>
        <v>#DIV/0!</v>
      </c>
      <c r="L50" s="31">
        <f t="shared" si="6"/>
        <v>100000.22</v>
      </c>
      <c r="M50" s="31">
        <f t="shared" si="6"/>
        <v>24703</v>
      </c>
      <c r="N50" s="32">
        <f t="shared" si="3"/>
        <v>0.24702945653519562</v>
      </c>
      <c r="O50" s="33">
        <v>0</v>
      </c>
      <c r="P50" s="34">
        <v>0</v>
      </c>
      <c r="Q50" s="32" t="e">
        <f t="shared" si="4"/>
        <v>#DIV/0!</v>
      </c>
      <c r="R50" s="35">
        <f t="shared" si="7"/>
        <v>100000.22</v>
      </c>
      <c r="S50" s="35">
        <f t="shared" si="7"/>
        <v>24703</v>
      </c>
      <c r="T50" s="32">
        <f t="shared" si="5"/>
        <v>0.24702945653519562</v>
      </c>
    </row>
    <row r="51" spans="1:20" ht="14.1" customHeight="1" x14ac:dyDescent="0.25">
      <c r="A51" s="35">
        <v>38</v>
      </c>
      <c r="B51" s="35" t="s">
        <v>56</v>
      </c>
      <c r="C51" s="31">
        <v>0</v>
      </c>
      <c r="D51" s="31">
        <v>0</v>
      </c>
      <c r="E51" s="32" t="e">
        <f t="shared" si="0"/>
        <v>#DIV/0!</v>
      </c>
      <c r="F51" s="31">
        <v>45</v>
      </c>
      <c r="G51" s="31">
        <v>0</v>
      </c>
      <c r="H51" s="32">
        <f t="shared" si="1"/>
        <v>0</v>
      </c>
      <c r="I51" s="31">
        <v>55</v>
      </c>
      <c r="J51" s="31">
        <v>0</v>
      </c>
      <c r="K51" s="32">
        <f t="shared" si="2"/>
        <v>0</v>
      </c>
      <c r="L51" s="31">
        <f t="shared" si="6"/>
        <v>100</v>
      </c>
      <c r="M51" s="31">
        <f t="shared" si="6"/>
        <v>0</v>
      </c>
      <c r="N51" s="32">
        <f t="shared" si="3"/>
        <v>0</v>
      </c>
      <c r="O51" s="33">
        <v>0</v>
      </c>
      <c r="P51" s="34">
        <v>0</v>
      </c>
      <c r="Q51" s="32" t="e">
        <f t="shared" si="4"/>
        <v>#DIV/0!</v>
      </c>
      <c r="R51" s="35">
        <f t="shared" si="7"/>
        <v>100</v>
      </c>
      <c r="S51" s="35">
        <f t="shared" si="7"/>
        <v>0</v>
      </c>
      <c r="T51" s="32">
        <f t="shared" si="5"/>
        <v>0</v>
      </c>
    </row>
    <row r="52" spans="1:20" ht="14.1" customHeight="1" x14ac:dyDescent="0.25">
      <c r="A52" s="40" t="s">
        <v>57</v>
      </c>
      <c r="B52" s="40" t="s">
        <v>58</v>
      </c>
      <c r="C52" s="31">
        <f>SUM(C50:C51)</f>
        <v>100000.22</v>
      </c>
      <c r="D52" s="31">
        <f>SUM(D50:D51)</f>
        <v>24703</v>
      </c>
      <c r="E52" s="32">
        <f t="shared" si="0"/>
        <v>0.24702945653519562</v>
      </c>
      <c r="F52" s="31"/>
      <c r="G52" s="31">
        <f>SUM(G50:G51)</f>
        <v>0</v>
      </c>
      <c r="H52" s="32" t="e">
        <f t="shared" si="1"/>
        <v>#DIV/0!</v>
      </c>
      <c r="I52" s="31"/>
      <c r="J52" s="31">
        <f>SUM(J50:J51)</f>
        <v>0</v>
      </c>
      <c r="K52" s="32" t="e">
        <f t="shared" si="2"/>
        <v>#DIV/0!</v>
      </c>
      <c r="L52" s="31">
        <f t="shared" si="6"/>
        <v>100000.22</v>
      </c>
      <c r="M52" s="31">
        <f t="shared" si="6"/>
        <v>24703</v>
      </c>
      <c r="N52" s="32">
        <f>M52/L52</f>
        <v>0.24702945653519562</v>
      </c>
      <c r="O52" s="36">
        <f>SUM(O50:O51)</f>
        <v>0</v>
      </c>
      <c r="P52" s="31">
        <f>SUM(P50:P51)</f>
        <v>0</v>
      </c>
      <c r="Q52" s="32" t="e">
        <f t="shared" si="4"/>
        <v>#DIV/0!</v>
      </c>
      <c r="R52" s="35">
        <f t="shared" si="7"/>
        <v>100000.22</v>
      </c>
      <c r="S52" s="35">
        <f t="shared" si="7"/>
        <v>24703</v>
      </c>
      <c r="T52" s="32">
        <f t="shared" si="5"/>
        <v>0.24702945653519562</v>
      </c>
    </row>
    <row r="53" spans="1:20" ht="14.1" customHeight="1" x14ac:dyDescent="0.25">
      <c r="A53" s="37">
        <v>38</v>
      </c>
      <c r="B53" s="37" t="s">
        <v>59</v>
      </c>
      <c r="C53" s="31">
        <v>468934.23</v>
      </c>
      <c r="D53" s="31">
        <v>214352</v>
      </c>
      <c r="E53" s="32">
        <f t="shared" si="0"/>
        <v>0.45710461358301785</v>
      </c>
      <c r="F53" s="31">
        <v>30076.55</v>
      </c>
      <c r="G53" s="31">
        <v>39171</v>
      </c>
      <c r="H53" s="32">
        <f t="shared" si="1"/>
        <v>1.3023767686120915</v>
      </c>
      <c r="I53" s="31">
        <v>24760</v>
      </c>
      <c r="J53" s="31">
        <v>11307</v>
      </c>
      <c r="K53" s="32">
        <f t="shared" si="2"/>
        <v>0.45666397415185783</v>
      </c>
      <c r="L53" s="31">
        <f t="shared" si="6"/>
        <v>523770.77999999997</v>
      </c>
      <c r="M53" s="31">
        <f t="shared" si="6"/>
        <v>264830</v>
      </c>
      <c r="N53" s="32">
        <f>M53/L53</f>
        <v>0.50562194401146243</v>
      </c>
      <c r="O53" s="33">
        <v>9663.73</v>
      </c>
      <c r="P53" s="34">
        <v>6307</v>
      </c>
      <c r="Q53" s="32">
        <f t="shared" si="4"/>
        <v>0.65264654538154521</v>
      </c>
      <c r="R53" s="35">
        <f t="shared" si="7"/>
        <v>533434.51</v>
      </c>
      <c r="S53" s="35">
        <f t="shared" si="7"/>
        <v>271137</v>
      </c>
      <c r="T53" s="32">
        <f t="shared" si="5"/>
        <v>0.50828545007333703</v>
      </c>
    </row>
    <row r="54" spans="1:20" ht="14.1" customHeight="1" x14ac:dyDescent="0.25">
      <c r="A54" s="35">
        <v>39</v>
      </c>
      <c r="B54" s="35" t="s">
        <v>60</v>
      </c>
      <c r="C54" s="31">
        <v>180254.57</v>
      </c>
      <c r="D54" s="31">
        <v>165745</v>
      </c>
      <c r="E54" s="32">
        <f t="shared" si="0"/>
        <v>0.91950511989793093</v>
      </c>
      <c r="F54" s="31">
        <v>24651</v>
      </c>
      <c r="G54" s="31">
        <v>4816</v>
      </c>
      <c r="H54" s="32">
        <f t="shared" si="1"/>
        <v>0.19536732789744837</v>
      </c>
      <c r="I54" s="31">
        <v>27846.51</v>
      </c>
      <c r="J54" s="31">
        <v>1338</v>
      </c>
      <c r="K54" s="32">
        <f t="shared" si="2"/>
        <v>4.8049109206144684E-2</v>
      </c>
      <c r="L54" s="31">
        <f t="shared" si="6"/>
        <v>232752.08000000002</v>
      </c>
      <c r="M54" s="31">
        <f t="shared" si="6"/>
        <v>171899</v>
      </c>
      <c r="N54" s="32">
        <f t="shared" si="3"/>
        <v>0.73854979083323335</v>
      </c>
      <c r="O54" s="33">
        <v>4731.8</v>
      </c>
      <c r="P54" s="34">
        <v>2569</v>
      </c>
      <c r="Q54" s="32">
        <f t="shared" si="4"/>
        <v>0.54292235512912634</v>
      </c>
      <c r="R54" s="35">
        <f t="shared" si="7"/>
        <v>237483.88</v>
      </c>
      <c r="S54" s="35">
        <f t="shared" si="7"/>
        <v>174468</v>
      </c>
      <c r="T54" s="32">
        <f t="shared" si="5"/>
        <v>0.73465196879889283</v>
      </c>
    </row>
    <row r="55" spans="1:20" ht="14.1" customHeight="1" x14ac:dyDescent="0.25">
      <c r="A55" s="35">
        <v>40</v>
      </c>
      <c r="B55" s="35" t="s">
        <v>61</v>
      </c>
      <c r="C55" s="31">
        <v>845385.33</v>
      </c>
      <c r="D55" s="31">
        <v>381181</v>
      </c>
      <c r="E55" s="32">
        <f t="shared" si="0"/>
        <v>0.45089616116238973</v>
      </c>
      <c r="F55" s="31">
        <v>77599.759999999995</v>
      </c>
      <c r="G55" s="31">
        <v>51386</v>
      </c>
      <c r="H55" s="32">
        <f t="shared" si="1"/>
        <v>0.66219276966835983</v>
      </c>
      <c r="I55" s="31">
        <v>97141.92</v>
      </c>
      <c r="J55" s="31">
        <v>40129</v>
      </c>
      <c r="K55" s="32">
        <f t="shared" si="2"/>
        <v>0.41309663222633441</v>
      </c>
      <c r="L55" s="31">
        <f t="shared" si="6"/>
        <v>1020127.01</v>
      </c>
      <c r="M55" s="31">
        <f t="shared" si="6"/>
        <v>472696</v>
      </c>
      <c r="N55" s="32">
        <f t="shared" si="3"/>
        <v>0.46336975236054184</v>
      </c>
      <c r="O55" s="33">
        <v>5715.27</v>
      </c>
      <c r="P55" s="34">
        <v>14193</v>
      </c>
      <c r="Q55" s="32">
        <f t="shared" si="4"/>
        <v>2.4833472434373176</v>
      </c>
      <c r="R55" s="35">
        <f t="shared" si="7"/>
        <v>1025842.28</v>
      </c>
      <c r="S55" s="35">
        <f t="shared" si="7"/>
        <v>486889</v>
      </c>
      <c r="T55" s="32">
        <f t="shared" si="5"/>
        <v>0.47462364292491432</v>
      </c>
    </row>
    <row r="56" spans="1:20" ht="14.1" customHeight="1" x14ac:dyDescent="0.25">
      <c r="A56" s="40" t="s">
        <v>62</v>
      </c>
      <c r="B56" s="40"/>
      <c r="C56" s="31">
        <f>C53+C54+C55</f>
        <v>1494574.13</v>
      </c>
      <c r="D56" s="31">
        <f t="shared" ref="D56:S56" si="8">D53+D54+D55</f>
        <v>761278</v>
      </c>
      <c r="E56" s="32">
        <f t="shared" si="0"/>
        <v>0.5093611515944011</v>
      </c>
      <c r="F56" s="31">
        <f t="shared" si="8"/>
        <v>132327.31</v>
      </c>
      <c r="G56" s="31">
        <f t="shared" si="8"/>
        <v>95373</v>
      </c>
      <c r="H56" s="32">
        <f t="shared" si="1"/>
        <v>0.72073557605002325</v>
      </c>
      <c r="I56" s="31">
        <f t="shared" si="8"/>
        <v>149748.43</v>
      </c>
      <c r="J56" s="31">
        <f t="shared" si="8"/>
        <v>52774</v>
      </c>
      <c r="K56" s="32">
        <f t="shared" si="2"/>
        <v>0.35241771816906531</v>
      </c>
      <c r="L56" s="31">
        <f t="shared" si="8"/>
        <v>1776649.87</v>
      </c>
      <c r="M56" s="31">
        <f t="shared" si="8"/>
        <v>909425</v>
      </c>
      <c r="N56" s="32">
        <f t="shared" si="3"/>
        <v>0.51187632147239004</v>
      </c>
      <c r="O56" s="31">
        <f t="shared" si="8"/>
        <v>20110.8</v>
      </c>
      <c r="P56" s="31">
        <f t="shared" si="8"/>
        <v>23069</v>
      </c>
      <c r="Q56" s="32">
        <f t="shared" si="4"/>
        <v>1.147095093183762</v>
      </c>
      <c r="R56" s="31">
        <f t="shared" si="8"/>
        <v>1796760.67</v>
      </c>
      <c r="S56" s="31">
        <f t="shared" si="8"/>
        <v>932494</v>
      </c>
      <c r="T56" s="32">
        <f t="shared" si="5"/>
        <v>0.51898620421160491</v>
      </c>
    </row>
    <row r="57" spans="1:20" ht="14.1" customHeight="1" x14ac:dyDescent="0.25">
      <c r="A57" s="41" t="s">
        <v>63</v>
      </c>
      <c r="B57" s="41"/>
      <c r="C57" s="31">
        <f>SUM(C56+C52+C47)</f>
        <v>4250000.2699999996</v>
      </c>
      <c r="D57" s="31">
        <f>SUM(D56+D52+D47)</f>
        <v>1880833</v>
      </c>
      <c r="E57" s="32">
        <f t="shared" si="0"/>
        <v>0.44254891306159849</v>
      </c>
      <c r="F57" s="31">
        <f>SUM(F56+F52+F47)</f>
        <v>1199999.7400000002</v>
      </c>
      <c r="G57" s="31">
        <f>SUM(G56+G52+G47)</f>
        <v>686855</v>
      </c>
      <c r="H57" s="32">
        <f t="shared" si="1"/>
        <v>0.57237929068217952</v>
      </c>
      <c r="I57" s="31">
        <f>SUM(I56+I52+I47)</f>
        <v>749997.2100000002</v>
      </c>
      <c r="J57" s="31">
        <f>SUM(J56+J52+J47)</f>
        <v>291155</v>
      </c>
      <c r="K57" s="32">
        <f t="shared" si="2"/>
        <v>0.38820811080083872</v>
      </c>
      <c r="L57" s="31">
        <f>SUM(L56+L52+L47)</f>
        <v>6199997.2200000007</v>
      </c>
      <c r="M57" s="31">
        <f>SUM(M56+M52+M47)</f>
        <v>2858843</v>
      </c>
      <c r="N57" s="32">
        <f t="shared" si="3"/>
        <v>0.46110391643046572</v>
      </c>
      <c r="O57" s="36">
        <f>SUM(O56+O52+O47)</f>
        <v>2199935.69</v>
      </c>
      <c r="P57" s="31">
        <f>SUM(P56+P52+P47)</f>
        <v>979204</v>
      </c>
      <c r="Q57" s="32">
        <f t="shared" si="4"/>
        <v>0.44510573852274748</v>
      </c>
      <c r="R57" s="35">
        <f t="shared" si="7"/>
        <v>8399932.9100000001</v>
      </c>
      <c r="S57" s="35">
        <f t="shared" si="7"/>
        <v>3838047</v>
      </c>
      <c r="T57" s="32">
        <f t="shared" si="5"/>
        <v>0.4569140064715112</v>
      </c>
    </row>
  </sheetData>
  <mergeCells count="15">
    <mergeCell ref="A52:B52"/>
    <mergeCell ref="A56:B56"/>
    <mergeCell ref="A57:B57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51181102362204722" right="0.11811023622047245" top="0.15748031496062992" bottom="0.15748031496062992" header="0.31496062992125984" footer="0.31496062992125984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2" workbookViewId="0">
      <selection activeCell="C57" sqref="C57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8.75" x14ac:dyDescent="0.3">
      <c r="A3" s="49" t="str">
        <f>ACP!A3</f>
        <v>BANK WISE PERFORMANCE : ANNUAL CREDIT PLAN AS ON 30.09.2015</v>
      </c>
      <c r="B3" s="50"/>
      <c r="C3" s="50"/>
      <c r="D3" s="50"/>
      <c r="E3" s="50"/>
      <c r="F3" s="50"/>
      <c r="G3" s="50"/>
      <c r="H3" s="50"/>
      <c r="I3" s="50"/>
      <c r="J3" s="51"/>
    </row>
    <row r="4" spans="1:10" ht="18.75" x14ac:dyDescent="0.3">
      <c r="A4" s="52" t="s">
        <v>64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45" customHeight="1" x14ac:dyDescent="0.25">
      <c r="A5" s="18" t="s">
        <v>3</v>
      </c>
      <c r="B5" s="19" t="s">
        <v>65</v>
      </c>
      <c r="C5" s="54" t="s">
        <v>66</v>
      </c>
      <c r="D5" s="54"/>
      <c r="E5" s="54"/>
      <c r="F5" s="53" t="s">
        <v>67</v>
      </c>
      <c r="G5" s="53"/>
      <c r="H5" s="53"/>
      <c r="I5" s="53" t="s">
        <v>68</v>
      </c>
      <c r="J5" s="53"/>
    </row>
    <row r="6" spans="1:10" x14ac:dyDescent="0.25">
      <c r="A6" s="18"/>
      <c r="B6" s="19"/>
      <c r="C6" s="18" t="s">
        <v>10</v>
      </c>
      <c r="D6" s="18" t="s">
        <v>11</v>
      </c>
      <c r="E6" s="19" t="s">
        <v>12</v>
      </c>
      <c r="F6" s="18" t="s">
        <v>10</v>
      </c>
      <c r="G6" s="18" t="s">
        <v>11</v>
      </c>
      <c r="H6" s="19" t="s">
        <v>12</v>
      </c>
      <c r="I6" s="19" t="s">
        <v>69</v>
      </c>
      <c r="J6" s="5" t="s">
        <v>11</v>
      </c>
    </row>
    <row r="7" spans="1:10" x14ac:dyDescent="0.25">
      <c r="A7" s="20"/>
      <c r="B7" s="20" t="s">
        <v>13</v>
      </c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1">
        <v>1</v>
      </c>
      <c r="B8" s="1" t="s">
        <v>14</v>
      </c>
      <c r="C8" s="6">
        <v>1075304</v>
      </c>
      <c r="D8" s="6">
        <v>150590</v>
      </c>
      <c r="E8" s="7">
        <f t="shared" ref="E8:E57" si="0">SUM(D8/C8)</f>
        <v>0.140044117756467</v>
      </c>
      <c r="F8" s="6">
        <f>ACP!R8</f>
        <v>1710719.04</v>
      </c>
      <c r="G8" s="6">
        <f>ACP!S8</f>
        <v>704119</v>
      </c>
      <c r="H8" s="7">
        <f t="shared" ref="H8:H57" si="1">SUM(G8/F8)</f>
        <v>0.41159242607132029</v>
      </c>
      <c r="I8" s="8">
        <f>(F8-C8)/C8</f>
        <v>0.59091665240713331</v>
      </c>
      <c r="J8" s="8">
        <f>(G8-D8)/D8</f>
        <v>3.6757354406003055</v>
      </c>
    </row>
    <row r="9" spans="1:10" x14ac:dyDescent="0.25">
      <c r="A9" s="1">
        <v>2</v>
      </c>
      <c r="B9" s="1" t="s">
        <v>15</v>
      </c>
      <c r="C9" s="6">
        <v>484440</v>
      </c>
      <c r="D9" s="6">
        <v>61713</v>
      </c>
      <c r="E9" s="7">
        <f t="shared" si="0"/>
        <v>0.12739038890265048</v>
      </c>
      <c r="F9" s="6">
        <f>ACP!R9</f>
        <v>820778.45</v>
      </c>
      <c r="G9" s="6">
        <f>ACP!S9</f>
        <v>410694</v>
      </c>
      <c r="H9" s="7">
        <f t="shared" si="1"/>
        <v>0.50037132432022313</v>
      </c>
      <c r="I9" s="8">
        <f t="shared" ref="I9:J57" si="2">(F9-C9)/C9</f>
        <v>0.69428298654116083</v>
      </c>
      <c r="J9" s="8">
        <f t="shared" si="2"/>
        <v>5.6549025326916533</v>
      </c>
    </row>
    <row r="10" spans="1:10" x14ac:dyDescent="0.25">
      <c r="A10" s="1">
        <v>3</v>
      </c>
      <c r="B10" s="1" t="s">
        <v>16</v>
      </c>
      <c r="C10" s="6">
        <v>554365</v>
      </c>
      <c r="D10" s="6">
        <v>93449</v>
      </c>
      <c r="E10" s="7">
        <f t="shared" si="0"/>
        <v>0.168569444319176</v>
      </c>
      <c r="F10" s="6">
        <f>ACP!R10</f>
        <v>935484.16</v>
      </c>
      <c r="G10" s="6">
        <f>ACP!S10</f>
        <v>388506</v>
      </c>
      <c r="H10" s="7">
        <f t="shared" si="1"/>
        <v>0.4152993889281888</v>
      </c>
      <c r="I10" s="8">
        <f t="shared" si="2"/>
        <v>0.6874877743003257</v>
      </c>
      <c r="J10" s="8">
        <f t="shared" si="2"/>
        <v>3.1574120643345567</v>
      </c>
    </row>
    <row r="11" spans="1:10" x14ac:dyDescent="0.25">
      <c r="A11" s="1">
        <v>4</v>
      </c>
      <c r="B11" s="1" t="s">
        <v>17</v>
      </c>
      <c r="C11" s="6">
        <v>243986</v>
      </c>
      <c r="D11" s="6">
        <v>68848</v>
      </c>
      <c r="E11" s="7">
        <f t="shared" si="0"/>
        <v>0.28218012508914447</v>
      </c>
      <c r="F11" s="6">
        <f>ACP!R11</f>
        <v>379078.99</v>
      </c>
      <c r="G11" s="6">
        <f>ACP!S11</f>
        <v>183332</v>
      </c>
      <c r="H11" s="7">
        <f t="shared" si="1"/>
        <v>0.4836247980928724</v>
      </c>
      <c r="I11" s="8">
        <f t="shared" si="2"/>
        <v>0.55369156427008104</v>
      </c>
      <c r="J11" s="8">
        <f t="shared" si="2"/>
        <v>1.662851498954218</v>
      </c>
    </row>
    <row r="12" spans="1:10" x14ac:dyDescent="0.25">
      <c r="A12" s="1">
        <v>5</v>
      </c>
      <c r="B12" s="1" t="s">
        <v>18</v>
      </c>
      <c r="C12" s="6">
        <v>201382</v>
      </c>
      <c r="D12" s="6">
        <v>25048</v>
      </c>
      <c r="E12" s="7">
        <f t="shared" si="0"/>
        <v>0.12438053053400999</v>
      </c>
      <c r="F12" s="6">
        <f>ACP!R12</f>
        <v>364327.24</v>
      </c>
      <c r="G12" s="6">
        <f>ACP!S12</f>
        <v>151435</v>
      </c>
      <c r="H12" s="7">
        <f t="shared" si="1"/>
        <v>0.41565653998312069</v>
      </c>
      <c r="I12" s="8">
        <f t="shared" si="2"/>
        <v>0.80913507662055195</v>
      </c>
      <c r="J12" s="8">
        <f t="shared" si="2"/>
        <v>5.0457920792079207</v>
      </c>
    </row>
    <row r="13" spans="1:10" x14ac:dyDescent="0.25">
      <c r="A13" s="1">
        <v>6</v>
      </c>
      <c r="B13" s="1" t="s">
        <v>19</v>
      </c>
      <c r="C13" s="6">
        <v>132554</v>
      </c>
      <c r="D13" s="6">
        <v>15936</v>
      </c>
      <c r="E13" s="7">
        <f t="shared" si="0"/>
        <v>0.12022270169138616</v>
      </c>
      <c r="F13" s="6">
        <f>ACP!R13</f>
        <v>245562.21</v>
      </c>
      <c r="G13" s="6">
        <f>ACP!S13</f>
        <v>108608</v>
      </c>
      <c r="H13" s="7">
        <f t="shared" si="1"/>
        <v>0.44228303695426102</v>
      </c>
      <c r="I13" s="8">
        <f t="shared" si="2"/>
        <v>0.85254469876427719</v>
      </c>
      <c r="J13" s="8">
        <f t="shared" si="2"/>
        <v>5.8152610441767072</v>
      </c>
    </row>
    <row r="14" spans="1:10" x14ac:dyDescent="0.25">
      <c r="A14" s="1">
        <v>7</v>
      </c>
      <c r="B14" s="1" t="s">
        <v>20</v>
      </c>
      <c r="C14" s="6">
        <v>96029</v>
      </c>
      <c r="D14" s="6">
        <v>10908</v>
      </c>
      <c r="E14" s="7">
        <f t="shared" si="0"/>
        <v>0.11359068614689313</v>
      </c>
      <c r="F14" s="6">
        <f>ACP!R14</f>
        <v>176159.32</v>
      </c>
      <c r="G14" s="6">
        <f>ACP!S14</f>
        <v>86555</v>
      </c>
      <c r="H14" s="7">
        <f t="shared" si="1"/>
        <v>0.49134499383853203</v>
      </c>
      <c r="I14" s="8">
        <f t="shared" si="2"/>
        <v>0.83443876329025612</v>
      </c>
      <c r="J14" s="8">
        <f t="shared" si="2"/>
        <v>6.9350018335166848</v>
      </c>
    </row>
    <row r="15" spans="1:10" x14ac:dyDescent="0.25">
      <c r="A15" s="1"/>
      <c r="B15" s="2" t="s">
        <v>21</v>
      </c>
      <c r="C15" s="7"/>
      <c r="D15" s="7"/>
      <c r="E15" s="7"/>
      <c r="F15" s="6"/>
      <c r="G15" s="6"/>
      <c r="H15" s="7"/>
      <c r="I15" s="7"/>
      <c r="J15" s="7"/>
    </row>
    <row r="16" spans="1:10" x14ac:dyDescent="0.25">
      <c r="A16" s="1">
        <v>8</v>
      </c>
      <c r="B16" s="1" t="s">
        <v>22</v>
      </c>
      <c r="C16" s="6">
        <v>255174</v>
      </c>
      <c r="D16" s="6">
        <v>50362</v>
      </c>
      <c r="E16" s="7">
        <f t="shared" si="0"/>
        <v>0.19736336774122756</v>
      </c>
      <c r="F16" s="6">
        <f>ACP!R16</f>
        <v>457324.89</v>
      </c>
      <c r="G16" s="6">
        <f>ACP!S16</f>
        <v>203076</v>
      </c>
      <c r="H16" s="7">
        <f t="shared" si="1"/>
        <v>0.44405192990917242</v>
      </c>
      <c r="I16" s="8">
        <f t="shared" si="2"/>
        <v>0.7922080227609396</v>
      </c>
      <c r="J16" s="8">
        <f t="shared" si="2"/>
        <v>3.0323259600492434</v>
      </c>
    </row>
    <row r="17" spans="1:10" x14ac:dyDescent="0.25">
      <c r="A17" s="1">
        <v>9</v>
      </c>
      <c r="B17" s="1" t="s">
        <v>23</v>
      </c>
      <c r="C17" s="6">
        <v>219354</v>
      </c>
      <c r="D17" s="6">
        <v>29799</v>
      </c>
      <c r="E17" s="7">
        <f t="shared" si="0"/>
        <v>0.13584890177521267</v>
      </c>
      <c r="F17" s="6">
        <f>ACP!R17</f>
        <v>384552.27</v>
      </c>
      <c r="G17" s="6">
        <f>ACP!S17</f>
        <v>170263</v>
      </c>
      <c r="H17" s="7">
        <f t="shared" si="1"/>
        <v>0.44275645544882625</v>
      </c>
      <c r="I17" s="8">
        <f t="shared" si="2"/>
        <v>0.75311263984244659</v>
      </c>
      <c r="J17" s="8">
        <f t="shared" si="2"/>
        <v>4.7137152253431323</v>
      </c>
    </row>
    <row r="18" spans="1:10" x14ac:dyDescent="0.25">
      <c r="A18" s="1">
        <v>10</v>
      </c>
      <c r="B18" s="1" t="s">
        <v>24</v>
      </c>
      <c r="C18" s="6">
        <v>11897</v>
      </c>
      <c r="D18" s="6">
        <v>4576</v>
      </c>
      <c r="E18" s="7">
        <f t="shared" si="0"/>
        <v>0.38463478187778433</v>
      </c>
      <c r="F18" s="6">
        <f>ACP!R18</f>
        <v>25788.49</v>
      </c>
      <c r="G18" s="6">
        <f>ACP!S18</f>
        <v>10263</v>
      </c>
      <c r="H18" s="7">
        <f t="shared" si="1"/>
        <v>0.39796824087024868</v>
      </c>
      <c r="I18" s="8">
        <f t="shared" si="2"/>
        <v>1.1676464654955032</v>
      </c>
      <c r="J18" s="8">
        <f t="shared" si="2"/>
        <v>1.2427884615384615</v>
      </c>
    </row>
    <row r="19" spans="1:10" x14ac:dyDescent="0.25">
      <c r="A19" s="1">
        <v>11</v>
      </c>
      <c r="B19" s="1" t="s">
        <v>25</v>
      </c>
      <c r="C19" s="6">
        <v>4010</v>
      </c>
      <c r="D19" s="6">
        <v>123</v>
      </c>
      <c r="E19" s="7">
        <f t="shared" si="0"/>
        <v>3.0673316708229426E-2</v>
      </c>
      <c r="F19" s="6">
        <f>ACP!R19</f>
        <v>15060.009999999998</v>
      </c>
      <c r="G19" s="6">
        <f>ACP!S19</f>
        <v>5591</v>
      </c>
      <c r="H19" s="7">
        <f t="shared" si="1"/>
        <v>0.37124809346076137</v>
      </c>
      <c r="I19" s="8">
        <f t="shared" si="2"/>
        <v>2.755613466334164</v>
      </c>
      <c r="J19" s="8">
        <f t="shared" si="2"/>
        <v>44.455284552845526</v>
      </c>
    </row>
    <row r="20" spans="1:10" x14ac:dyDescent="0.25">
      <c r="A20" s="1">
        <v>12</v>
      </c>
      <c r="B20" s="1" t="s">
        <v>26</v>
      </c>
      <c r="C20" s="6">
        <v>6529</v>
      </c>
      <c r="D20" s="6">
        <v>1175</v>
      </c>
      <c r="E20" s="7">
        <f t="shared" si="0"/>
        <v>0.17996630418134477</v>
      </c>
      <c r="F20" s="6">
        <f>ACP!R20</f>
        <v>19033.670000000002</v>
      </c>
      <c r="G20" s="6">
        <f>ACP!S20</f>
        <v>9553</v>
      </c>
      <c r="H20" s="7">
        <f t="shared" si="1"/>
        <v>0.50190005395701398</v>
      </c>
      <c r="I20" s="8">
        <f t="shared" si="2"/>
        <v>1.9152504211977335</v>
      </c>
      <c r="J20" s="8">
        <f t="shared" si="2"/>
        <v>7.130212765957447</v>
      </c>
    </row>
    <row r="21" spans="1:10" x14ac:dyDescent="0.25">
      <c r="A21" s="1">
        <v>13</v>
      </c>
      <c r="B21" s="1" t="s">
        <v>27</v>
      </c>
      <c r="C21" s="6">
        <v>13655</v>
      </c>
      <c r="D21" s="6">
        <v>1208</v>
      </c>
      <c r="E21" s="7">
        <f t="shared" si="0"/>
        <v>8.8465763456609295E-2</v>
      </c>
      <c r="F21" s="6">
        <f>ACP!R21</f>
        <v>31825.329999999998</v>
      </c>
      <c r="G21" s="6">
        <f>ACP!S21</f>
        <v>3847</v>
      </c>
      <c r="H21" s="7">
        <f t="shared" si="1"/>
        <v>0.12087855805422913</v>
      </c>
      <c r="I21" s="8">
        <f t="shared" si="2"/>
        <v>1.3306722812156717</v>
      </c>
      <c r="J21" s="8">
        <f t="shared" si="2"/>
        <v>2.1846026490066226</v>
      </c>
    </row>
    <row r="22" spans="1:10" x14ac:dyDescent="0.25">
      <c r="A22" s="1">
        <v>14</v>
      </c>
      <c r="B22" s="1" t="s">
        <v>28</v>
      </c>
      <c r="C22" s="6">
        <v>40518</v>
      </c>
      <c r="D22" s="6">
        <v>1102</v>
      </c>
      <c r="E22" s="7">
        <f t="shared" si="0"/>
        <v>2.7197788637148921E-2</v>
      </c>
      <c r="F22" s="6">
        <f>ACP!R22</f>
        <v>73463.91</v>
      </c>
      <c r="G22" s="6">
        <f>ACP!S22</f>
        <v>30584</v>
      </c>
      <c r="H22" s="7">
        <f t="shared" si="1"/>
        <v>0.41631326184516992</v>
      </c>
      <c r="I22" s="8">
        <f t="shared" si="2"/>
        <v>0.81311787353768705</v>
      </c>
      <c r="J22" s="8">
        <f t="shared" si="2"/>
        <v>26.753176043557168</v>
      </c>
    </row>
    <row r="23" spans="1:10" x14ac:dyDescent="0.25">
      <c r="A23" s="1">
        <v>15</v>
      </c>
      <c r="B23" s="1" t="s">
        <v>29</v>
      </c>
      <c r="C23" s="6">
        <v>30010</v>
      </c>
      <c r="D23" s="6">
        <v>2320</v>
      </c>
      <c r="E23" s="7">
        <f t="shared" si="0"/>
        <v>7.7307564145284904E-2</v>
      </c>
      <c r="F23" s="6">
        <f>ACP!R23</f>
        <v>64950.95</v>
      </c>
      <c r="G23" s="6">
        <f>ACP!S23</f>
        <v>50130</v>
      </c>
      <c r="H23" s="7">
        <f t="shared" si="1"/>
        <v>0.77181319133900272</v>
      </c>
      <c r="I23" s="8">
        <f t="shared" si="2"/>
        <v>1.1643102299233588</v>
      </c>
      <c r="J23" s="8">
        <f t="shared" si="2"/>
        <v>20.607758620689655</v>
      </c>
    </row>
    <row r="24" spans="1:10" x14ac:dyDescent="0.25">
      <c r="A24" s="1">
        <v>16</v>
      </c>
      <c r="B24" s="1" t="s">
        <v>30</v>
      </c>
      <c r="C24" s="6">
        <v>21961</v>
      </c>
      <c r="D24" s="6">
        <v>1308</v>
      </c>
      <c r="E24" s="7">
        <f t="shared" si="0"/>
        <v>5.9560129320158466E-2</v>
      </c>
      <c r="F24" s="6">
        <f>ACP!R24</f>
        <v>51896.409999999996</v>
      </c>
      <c r="G24" s="6">
        <f>ACP!S24</f>
        <v>3974</v>
      </c>
      <c r="H24" s="7">
        <f t="shared" si="1"/>
        <v>7.657562440253575E-2</v>
      </c>
      <c r="I24" s="8">
        <f t="shared" si="2"/>
        <v>1.3631168890305541</v>
      </c>
      <c r="J24" s="8">
        <f t="shared" si="2"/>
        <v>2.0382262996941898</v>
      </c>
    </row>
    <row r="25" spans="1:10" x14ac:dyDescent="0.25">
      <c r="A25" s="1">
        <v>17</v>
      </c>
      <c r="B25" s="1" t="s">
        <v>31</v>
      </c>
      <c r="C25" s="6">
        <v>8098</v>
      </c>
      <c r="D25" s="6">
        <v>294</v>
      </c>
      <c r="E25" s="7">
        <f t="shared" si="0"/>
        <v>3.6305260558162508E-2</v>
      </c>
      <c r="F25" s="6">
        <f>ACP!R25</f>
        <v>14683.92</v>
      </c>
      <c r="G25" s="6">
        <f>ACP!S25</f>
        <v>1309</v>
      </c>
      <c r="H25" s="7">
        <f t="shared" si="1"/>
        <v>8.9145132907289065E-2</v>
      </c>
      <c r="I25" s="8">
        <f t="shared" si="2"/>
        <v>0.8132773524326995</v>
      </c>
      <c r="J25" s="8">
        <f t="shared" si="2"/>
        <v>3.4523809523809526</v>
      </c>
    </row>
    <row r="26" spans="1:10" x14ac:dyDescent="0.25">
      <c r="A26" s="1">
        <v>18</v>
      </c>
      <c r="B26" s="1" t="s">
        <v>32</v>
      </c>
      <c r="C26" s="6">
        <v>41236</v>
      </c>
      <c r="D26" s="6">
        <v>2259</v>
      </c>
      <c r="E26" s="7">
        <f t="shared" si="0"/>
        <v>5.4782229120186245E-2</v>
      </c>
      <c r="F26" s="6">
        <f>ACP!R26</f>
        <v>77174.819999999992</v>
      </c>
      <c r="G26" s="6">
        <f>ACP!S26</f>
        <v>9463</v>
      </c>
      <c r="H26" s="7">
        <f t="shared" si="1"/>
        <v>0.1226177139123875</v>
      </c>
      <c r="I26" s="8">
        <f t="shared" si="2"/>
        <v>0.87153991657774743</v>
      </c>
      <c r="J26" s="8">
        <f t="shared" si="2"/>
        <v>3.189021691013723</v>
      </c>
    </row>
    <row r="27" spans="1:10" x14ac:dyDescent="0.25">
      <c r="A27" s="1">
        <v>19</v>
      </c>
      <c r="B27" s="1" t="s">
        <v>33</v>
      </c>
      <c r="C27" s="6">
        <v>83825</v>
      </c>
      <c r="D27" s="6">
        <v>14107</v>
      </c>
      <c r="E27" s="7">
        <f t="shared" si="0"/>
        <v>0.16829108261258574</v>
      </c>
      <c r="F27" s="6">
        <f>ACP!R27</f>
        <v>151137.64000000001</v>
      </c>
      <c r="G27" s="6">
        <f>ACP!S27</f>
        <v>61887</v>
      </c>
      <c r="H27" s="7">
        <f t="shared" si="1"/>
        <v>0.40947443667904299</v>
      </c>
      <c r="I27" s="8">
        <f t="shared" si="2"/>
        <v>0.80301389800178957</v>
      </c>
      <c r="J27" s="8">
        <f t="shared" si="2"/>
        <v>3.3869710073013399</v>
      </c>
    </row>
    <row r="28" spans="1:10" x14ac:dyDescent="0.25">
      <c r="A28" s="1">
        <v>20</v>
      </c>
      <c r="B28" s="1" t="s">
        <v>34</v>
      </c>
      <c r="C28" s="6">
        <v>11368</v>
      </c>
      <c r="D28" s="6">
        <v>382</v>
      </c>
      <c r="E28" s="7">
        <f t="shared" si="0"/>
        <v>3.3603096410978181E-2</v>
      </c>
      <c r="F28" s="6">
        <f>ACP!R28</f>
        <v>25951.09</v>
      </c>
      <c r="G28" s="6">
        <f>ACP!S28</f>
        <v>5628</v>
      </c>
      <c r="H28" s="7">
        <f t="shared" si="1"/>
        <v>0.21686950336190117</v>
      </c>
      <c r="I28" s="8">
        <f t="shared" si="2"/>
        <v>1.2828193173821252</v>
      </c>
      <c r="J28" s="8">
        <f t="shared" si="2"/>
        <v>13.732984293193716</v>
      </c>
    </row>
    <row r="29" spans="1:10" x14ac:dyDescent="0.25">
      <c r="A29" s="1">
        <v>21</v>
      </c>
      <c r="B29" s="1" t="s">
        <v>35</v>
      </c>
      <c r="C29" s="6">
        <v>23737</v>
      </c>
      <c r="D29" s="6">
        <v>277</v>
      </c>
      <c r="E29" s="7">
        <f t="shared" si="0"/>
        <v>1.1669545435396217E-2</v>
      </c>
      <c r="F29" s="6">
        <f>ACP!R29</f>
        <v>49826.37</v>
      </c>
      <c r="G29" s="6">
        <f>ACP!S29</f>
        <v>15252</v>
      </c>
      <c r="H29" s="7">
        <f t="shared" si="1"/>
        <v>0.3061029731846811</v>
      </c>
      <c r="I29" s="8">
        <f t="shared" si="2"/>
        <v>1.0991014028731518</v>
      </c>
      <c r="J29" s="8">
        <f t="shared" si="2"/>
        <v>54.061371841155236</v>
      </c>
    </row>
    <row r="30" spans="1:10" x14ac:dyDescent="0.25">
      <c r="A30" s="1"/>
      <c r="B30" s="2" t="s">
        <v>36</v>
      </c>
      <c r="C30" s="7"/>
      <c r="D30" s="7"/>
      <c r="E30" s="7"/>
      <c r="F30" s="6"/>
      <c r="G30" s="6"/>
      <c r="H30" s="7"/>
      <c r="I30" s="7"/>
      <c r="J30" s="8"/>
    </row>
    <row r="31" spans="1:10" x14ac:dyDescent="0.25">
      <c r="A31" s="1">
        <v>22</v>
      </c>
      <c r="B31" s="1" t="s">
        <v>37</v>
      </c>
      <c r="C31" s="6">
        <v>6650</v>
      </c>
      <c r="D31" s="6">
        <v>1077</v>
      </c>
      <c r="E31" s="7">
        <f t="shared" si="0"/>
        <v>0.1619548872180451</v>
      </c>
      <c r="F31" s="6">
        <f>ACP!R31</f>
        <v>17037.11</v>
      </c>
      <c r="G31" s="6">
        <f>ACP!S31</f>
        <v>2884</v>
      </c>
      <c r="H31" s="7">
        <f t="shared" si="1"/>
        <v>0.16927753592011791</v>
      </c>
      <c r="I31" s="8">
        <f t="shared" si="2"/>
        <v>1.5619714285714286</v>
      </c>
      <c r="J31" s="8">
        <f t="shared" si="2"/>
        <v>1.6778087279480036</v>
      </c>
    </row>
    <row r="32" spans="1:10" x14ac:dyDescent="0.25">
      <c r="A32" s="1">
        <v>23</v>
      </c>
      <c r="B32" s="1" t="s">
        <v>70</v>
      </c>
      <c r="C32" s="6">
        <v>4126</v>
      </c>
      <c r="D32" s="6">
        <v>48</v>
      </c>
      <c r="E32" s="7">
        <f t="shared" si="0"/>
        <v>1.16335433834222E-2</v>
      </c>
      <c r="F32" s="6">
        <f>ACP!R32</f>
        <v>6457.18</v>
      </c>
      <c r="G32" s="6">
        <f>ACP!S32</f>
        <v>4730</v>
      </c>
      <c r="H32" s="7">
        <f t="shared" si="1"/>
        <v>0.73251791029520619</v>
      </c>
      <c r="I32" s="8">
        <f t="shared" si="2"/>
        <v>0.56499757634512848</v>
      </c>
      <c r="J32" s="8">
        <f t="shared" si="2"/>
        <v>97.541666666666671</v>
      </c>
    </row>
    <row r="33" spans="1:10" x14ac:dyDescent="0.25">
      <c r="A33" s="1">
        <v>24</v>
      </c>
      <c r="B33" s="1" t="str">
        <f>ACP!B33</f>
        <v>STATE BANK OF HYDERABAD</v>
      </c>
      <c r="C33" s="6">
        <v>0</v>
      </c>
      <c r="D33" s="6">
        <v>0</v>
      </c>
      <c r="E33" s="7" t="e">
        <f>SUM(D33/C33)</f>
        <v>#DIV/0!</v>
      </c>
      <c r="F33" s="6">
        <f>ACP!R33</f>
        <v>1790.59</v>
      </c>
      <c r="G33" s="6">
        <f>ACP!S33</f>
        <v>1120</v>
      </c>
      <c r="H33" s="7">
        <f>SUM(G33/F33)</f>
        <v>0.6254921562166661</v>
      </c>
      <c r="I33" s="8" t="e">
        <f>(F33-C33)/C33</f>
        <v>#DIV/0!</v>
      </c>
      <c r="J33" s="8" t="e">
        <f>(G33-D33)/D33</f>
        <v>#DIV/0!</v>
      </c>
    </row>
    <row r="34" spans="1:10" x14ac:dyDescent="0.25">
      <c r="A34" s="1"/>
      <c r="B34" s="2" t="s">
        <v>21</v>
      </c>
      <c r="C34" s="7"/>
      <c r="D34" s="7"/>
      <c r="E34" s="7"/>
      <c r="F34" s="6"/>
      <c r="G34" s="6"/>
      <c r="H34" s="7"/>
      <c r="I34" s="7"/>
      <c r="J34" s="8"/>
    </row>
    <row r="35" spans="1:10" x14ac:dyDescent="0.25">
      <c r="A35" s="1">
        <v>25</v>
      </c>
      <c r="B35" s="1" t="s">
        <v>40</v>
      </c>
      <c r="C35" s="6">
        <v>91615</v>
      </c>
      <c r="D35" s="6">
        <v>3025</v>
      </c>
      <c r="E35" s="7">
        <f t="shared" si="0"/>
        <v>3.3018610489548655E-2</v>
      </c>
      <c r="F35" s="6">
        <f>ACP!R35</f>
        <v>119673.17000000001</v>
      </c>
      <c r="G35" s="6">
        <f>ACP!S35</f>
        <v>55551</v>
      </c>
      <c r="H35" s="7">
        <f t="shared" si="1"/>
        <v>0.46418925812694689</v>
      </c>
      <c r="I35" s="8">
        <f t="shared" si="2"/>
        <v>0.3062617475304264</v>
      </c>
      <c r="J35" s="8">
        <f t="shared" si="2"/>
        <v>17.36396694214876</v>
      </c>
    </row>
    <row r="36" spans="1:10" x14ac:dyDescent="0.25">
      <c r="A36" s="1">
        <v>26</v>
      </c>
      <c r="B36" s="1" t="s">
        <v>41</v>
      </c>
      <c r="C36" s="6">
        <v>4229</v>
      </c>
      <c r="D36" s="6">
        <v>0</v>
      </c>
      <c r="E36" s="7">
        <f t="shared" si="0"/>
        <v>0</v>
      </c>
      <c r="F36" s="6">
        <f>ACP!R36</f>
        <v>8985.73</v>
      </c>
      <c r="G36" s="6">
        <f>ACP!S36</f>
        <v>2989</v>
      </c>
      <c r="H36" s="7">
        <f t="shared" si="1"/>
        <v>0.33263852797713711</v>
      </c>
      <c r="I36" s="8">
        <f t="shared" si="2"/>
        <v>1.1247883660439819</v>
      </c>
      <c r="J36" s="8" t="e">
        <f t="shared" si="2"/>
        <v>#DIV/0!</v>
      </c>
    </row>
    <row r="37" spans="1:10" x14ac:dyDescent="0.25">
      <c r="A37" s="1">
        <v>27</v>
      </c>
      <c r="B37" s="1" t="s">
        <v>42</v>
      </c>
      <c r="C37" s="6">
        <v>4229</v>
      </c>
      <c r="D37" s="6">
        <v>63</v>
      </c>
      <c r="E37" s="7">
        <f t="shared" si="0"/>
        <v>1.4897138803499646E-2</v>
      </c>
      <c r="F37" s="6">
        <f>ACP!R37</f>
        <v>2033.59</v>
      </c>
      <c r="G37" s="6">
        <f>ACP!S37</f>
        <v>25</v>
      </c>
      <c r="H37" s="7">
        <f t="shared" si="1"/>
        <v>1.2293530160946897E-2</v>
      </c>
      <c r="I37" s="8">
        <f t="shared" si="2"/>
        <v>-0.5191321825490659</v>
      </c>
      <c r="J37" s="8">
        <f t="shared" si="2"/>
        <v>-0.60317460317460314</v>
      </c>
    </row>
    <row r="38" spans="1:10" x14ac:dyDescent="0.25">
      <c r="A38" s="1">
        <v>28</v>
      </c>
      <c r="B38" s="1" t="s">
        <v>43</v>
      </c>
      <c r="C38" s="6">
        <v>4229</v>
      </c>
      <c r="D38" s="6">
        <v>2051</v>
      </c>
      <c r="E38" s="7">
        <f t="shared" si="0"/>
        <v>0.4849846299361551</v>
      </c>
      <c r="F38" s="6">
        <f>ACP!R38</f>
        <v>2034.59</v>
      </c>
      <c r="G38" s="6">
        <f>ACP!S38</f>
        <v>54</v>
      </c>
      <c r="H38" s="7">
        <f t="shared" si="1"/>
        <v>2.6540973857140753E-2</v>
      </c>
      <c r="I38" s="8">
        <f t="shared" si="2"/>
        <v>-0.51889572002837547</v>
      </c>
      <c r="J38" s="8">
        <f t="shared" si="2"/>
        <v>-0.97367137981472451</v>
      </c>
    </row>
    <row r="39" spans="1:10" x14ac:dyDescent="0.25">
      <c r="A39" s="1">
        <v>29</v>
      </c>
      <c r="B39" s="1" t="s">
        <v>44</v>
      </c>
      <c r="C39" s="6">
        <v>4229</v>
      </c>
      <c r="D39" s="6">
        <v>0</v>
      </c>
      <c r="E39" s="7">
        <f t="shared" si="0"/>
        <v>0</v>
      </c>
      <c r="F39" s="6">
        <f>ACP!R39</f>
        <v>4297.18</v>
      </c>
      <c r="G39" s="6">
        <f>ACP!S39</f>
        <v>0</v>
      </c>
      <c r="H39" s="7">
        <f t="shared" si="1"/>
        <v>0</v>
      </c>
      <c r="I39" s="8">
        <f t="shared" si="2"/>
        <v>1.6122014660676351E-2</v>
      </c>
      <c r="J39" s="8" t="e">
        <f t="shared" si="2"/>
        <v>#DIV/0!</v>
      </c>
    </row>
    <row r="40" spans="1:10" x14ac:dyDescent="0.25">
      <c r="A40" s="1">
        <v>30</v>
      </c>
      <c r="B40" s="1" t="s">
        <v>45</v>
      </c>
      <c r="C40" s="6">
        <v>57820</v>
      </c>
      <c r="D40" s="6">
        <v>1458</v>
      </c>
      <c r="E40" s="7">
        <f t="shared" si="0"/>
        <v>2.5216188170183326E-2</v>
      </c>
      <c r="F40" s="6">
        <f>ACP!R40</f>
        <v>111726.08</v>
      </c>
      <c r="G40" s="6">
        <f>ACP!S40</f>
        <v>104393</v>
      </c>
      <c r="H40" s="7">
        <f t="shared" si="1"/>
        <v>0.93436554831244412</v>
      </c>
      <c r="I40" s="8">
        <f t="shared" si="2"/>
        <v>0.93230854375648564</v>
      </c>
      <c r="J40" s="8">
        <f t="shared" si="2"/>
        <v>70.600137174211255</v>
      </c>
    </row>
    <row r="41" spans="1:10" x14ac:dyDescent="0.25">
      <c r="A41" s="1">
        <v>31</v>
      </c>
      <c r="B41" s="1" t="s">
        <v>46</v>
      </c>
      <c r="C41" s="6">
        <v>53559</v>
      </c>
      <c r="D41" s="6">
        <v>4109</v>
      </c>
      <c r="E41" s="7">
        <f t="shared" si="0"/>
        <v>7.6719132171997231E-2</v>
      </c>
      <c r="F41" s="6">
        <f>ACP!R41</f>
        <v>113738.31999999999</v>
      </c>
      <c r="G41" s="6">
        <f>ACP!S41</f>
        <v>66191</v>
      </c>
      <c r="H41" s="7">
        <f t="shared" si="1"/>
        <v>0.58195865738125907</v>
      </c>
      <c r="I41" s="8">
        <f t="shared" si="2"/>
        <v>1.1236079837188893</v>
      </c>
      <c r="J41" s="8">
        <f t="shared" si="2"/>
        <v>15.108785592601606</v>
      </c>
    </row>
    <row r="42" spans="1:10" x14ac:dyDescent="0.25">
      <c r="A42" s="1">
        <v>32</v>
      </c>
      <c r="B42" s="1" t="s">
        <v>47</v>
      </c>
      <c r="C42" s="6">
        <v>4229</v>
      </c>
      <c r="D42" s="6">
        <v>2902</v>
      </c>
      <c r="E42" s="7">
        <f t="shared" si="0"/>
        <v>0.68621423504374557</v>
      </c>
      <c r="F42" s="6">
        <f>ACP!R42</f>
        <v>30415.980000000003</v>
      </c>
      <c r="G42" s="6">
        <f>ACP!S42</f>
        <v>26227</v>
      </c>
      <c r="H42" s="7">
        <f t="shared" si="1"/>
        <v>0.86227700044516065</v>
      </c>
      <c r="I42" s="8">
        <f t="shared" si="2"/>
        <v>6.1922393000709395</v>
      </c>
      <c r="J42" s="8">
        <f t="shared" si="2"/>
        <v>8.0375603032391449</v>
      </c>
    </row>
    <row r="43" spans="1:10" x14ac:dyDescent="0.25">
      <c r="A43" s="1">
        <v>33</v>
      </c>
      <c r="B43" s="1" t="s">
        <v>48</v>
      </c>
      <c r="C43" s="6">
        <v>4229</v>
      </c>
      <c r="D43" s="6">
        <v>0</v>
      </c>
      <c r="E43" s="7">
        <f t="shared" si="0"/>
        <v>0</v>
      </c>
      <c r="F43" s="6">
        <f>ACP!R43</f>
        <v>2033.59</v>
      </c>
      <c r="G43" s="6">
        <f>ACP!S43</f>
        <v>7</v>
      </c>
      <c r="H43" s="7">
        <f t="shared" si="1"/>
        <v>3.4421884450651311E-3</v>
      </c>
      <c r="I43" s="8">
        <f t="shared" si="2"/>
        <v>-0.5191321825490659</v>
      </c>
      <c r="J43" s="8" t="e">
        <f t="shared" si="2"/>
        <v>#DIV/0!</v>
      </c>
    </row>
    <row r="44" spans="1:10" x14ac:dyDescent="0.25">
      <c r="A44" s="1">
        <v>34</v>
      </c>
      <c r="B44" s="1" t="s">
        <v>49</v>
      </c>
      <c r="C44" s="6">
        <v>4229</v>
      </c>
      <c r="D44" s="6">
        <v>0</v>
      </c>
      <c r="E44" s="7">
        <f t="shared" si="0"/>
        <v>0</v>
      </c>
      <c r="F44" s="6">
        <f>ACP!R44</f>
        <v>6379.14</v>
      </c>
      <c r="G44" s="6">
        <f>ACP!S44</f>
        <v>0</v>
      </c>
      <c r="H44" s="7">
        <f t="shared" si="1"/>
        <v>0</v>
      </c>
      <c r="I44" s="8">
        <f t="shared" si="2"/>
        <v>0.50842752423740845</v>
      </c>
      <c r="J44" s="8" t="e">
        <f t="shared" si="2"/>
        <v>#DIV/0!</v>
      </c>
    </row>
    <row r="45" spans="1:10" x14ac:dyDescent="0.25">
      <c r="A45" s="1">
        <v>35</v>
      </c>
      <c r="B45" s="1"/>
      <c r="C45" s="6"/>
      <c r="D45" s="6"/>
      <c r="E45" s="7" t="e">
        <f t="shared" si="0"/>
        <v>#DIV/0!</v>
      </c>
      <c r="F45" s="6">
        <f>ACP!R45</f>
        <v>1134</v>
      </c>
      <c r="G45" s="6">
        <f>ACP!S45</f>
        <v>22</v>
      </c>
      <c r="H45" s="7">
        <f t="shared" si="1"/>
        <v>1.9400352733686066E-2</v>
      </c>
      <c r="I45" s="8" t="e">
        <f t="shared" si="2"/>
        <v>#DIV/0!</v>
      </c>
      <c r="J45" s="8" t="e">
        <f t="shared" si="2"/>
        <v>#DIV/0!</v>
      </c>
    </row>
    <row r="46" spans="1:10" x14ac:dyDescent="0.25">
      <c r="A46" s="1">
        <v>36</v>
      </c>
      <c r="B46" s="1" t="s">
        <v>50</v>
      </c>
      <c r="C46" s="6">
        <v>0</v>
      </c>
      <c r="D46" s="6">
        <v>0</v>
      </c>
      <c r="E46" s="7" t="e">
        <f t="shared" si="0"/>
        <v>#DIV/0!</v>
      </c>
      <c r="F46" s="6">
        <f>ACP!R46</f>
        <v>0</v>
      </c>
      <c r="G46" s="6">
        <f>ACP!S46</f>
        <v>0</v>
      </c>
      <c r="H46" s="7" t="e">
        <f t="shared" si="1"/>
        <v>#DIV/0!</v>
      </c>
      <c r="I46" s="8" t="e">
        <f t="shared" si="2"/>
        <v>#DIV/0!</v>
      </c>
      <c r="J46" s="8" t="e">
        <f t="shared" si="2"/>
        <v>#DIV/0!</v>
      </c>
    </row>
    <row r="47" spans="1:10" x14ac:dyDescent="0.25">
      <c r="A47" s="22" t="s">
        <v>52</v>
      </c>
      <c r="B47" s="23"/>
      <c r="C47" s="9">
        <f>SUM(C8:C46)</f>
        <v>3802805</v>
      </c>
      <c r="D47" s="9">
        <f>SUM(D8:D46)</f>
        <v>550517</v>
      </c>
      <c r="E47" s="9" t="e">
        <f>SUM(E8:E46)</f>
        <v>#DIV/0!</v>
      </c>
      <c r="F47" s="9">
        <f>ACP!R47</f>
        <v>6503172.0200000014</v>
      </c>
      <c r="G47" s="9">
        <f>ACP!S47</f>
        <v>2880850</v>
      </c>
      <c r="H47" s="10">
        <f t="shared" si="1"/>
        <v>0.44299151108723084</v>
      </c>
      <c r="I47" s="11">
        <f t="shared" si="2"/>
        <v>0.71009873501270815</v>
      </c>
      <c r="J47" s="11">
        <f t="shared" si="2"/>
        <v>4.2329900802336713</v>
      </c>
    </row>
    <row r="48" spans="1:10" x14ac:dyDescent="0.25">
      <c r="A48" s="15"/>
      <c r="B48" s="26" t="s">
        <v>53</v>
      </c>
      <c r="C48" s="7" t="s">
        <v>71</v>
      </c>
      <c r="D48" s="7"/>
      <c r="E48" s="7"/>
      <c r="F48" s="6"/>
      <c r="G48" s="6"/>
      <c r="H48" s="7"/>
      <c r="I48" s="7"/>
      <c r="J48" s="7"/>
    </row>
    <row r="49" spans="1:10" hidden="1" x14ac:dyDescent="0.25">
      <c r="A49" s="3"/>
      <c r="B49" s="4" t="s">
        <v>54</v>
      </c>
      <c r="C49" s="6">
        <v>0</v>
      </c>
      <c r="D49" s="6">
        <v>0</v>
      </c>
      <c r="E49" s="7" t="e">
        <f t="shared" si="0"/>
        <v>#DIV/0!</v>
      </c>
      <c r="F49" s="6">
        <f>ACP!R49</f>
        <v>0</v>
      </c>
      <c r="G49" s="6">
        <f>ACP!S49</f>
        <v>0</v>
      </c>
      <c r="H49" s="7" t="e">
        <f t="shared" si="1"/>
        <v>#DIV/0!</v>
      </c>
      <c r="I49" s="8" t="e">
        <f t="shared" si="2"/>
        <v>#DIV/0!</v>
      </c>
      <c r="J49" s="8" t="e">
        <f t="shared" si="2"/>
        <v>#DIV/0!</v>
      </c>
    </row>
    <row r="50" spans="1:10" x14ac:dyDescent="0.25">
      <c r="A50" s="1">
        <v>37</v>
      </c>
      <c r="B50" s="1" t="s">
        <v>55</v>
      </c>
      <c r="C50" s="6">
        <v>230326</v>
      </c>
      <c r="D50" s="6">
        <v>3426</v>
      </c>
      <c r="E50" s="7">
        <f t="shared" si="0"/>
        <v>1.4874569089030331E-2</v>
      </c>
      <c r="F50" s="6">
        <f>ACP!R50</f>
        <v>100000.22</v>
      </c>
      <c r="G50" s="6">
        <f>ACP!S50</f>
        <v>24703</v>
      </c>
      <c r="H50" s="7">
        <f t="shared" si="1"/>
        <v>0.24702945653519562</v>
      </c>
      <c r="I50" s="8">
        <f t="shared" si="2"/>
        <v>-0.56583182098417029</v>
      </c>
      <c r="J50" s="8">
        <f t="shared" si="2"/>
        <v>6.2104495037945124</v>
      </c>
    </row>
    <row r="51" spans="1:10" x14ac:dyDescent="0.25">
      <c r="A51" s="24" t="s">
        <v>57</v>
      </c>
      <c r="B51" s="16"/>
      <c r="C51" s="9">
        <f>SUM(C49:C50)</f>
        <v>230326</v>
      </c>
      <c r="D51" s="9">
        <f>SUM(D49:D50)</f>
        <v>3426</v>
      </c>
      <c r="E51" s="9" t="e">
        <f>SUM(E49:E50)</f>
        <v>#DIV/0!</v>
      </c>
      <c r="F51" s="9">
        <f>ACP!R52</f>
        <v>100000.22</v>
      </c>
      <c r="G51" s="9">
        <f>ACP!S52</f>
        <v>24703</v>
      </c>
      <c r="H51" s="10">
        <f t="shared" si="1"/>
        <v>0.24702945653519562</v>
      </c>
      <c r="I51" s="11">
        <f t="shared" si="2"/>
        <v>-0.56583182098417029</v>
      </c>
      <c r="J51" s="11">
        <f t="shared" si="2"/>
        <v>6.2104495037945124</v>
      </c>
    </row>
    <row r="52" spans="1:10" x14ac:dyDescent="0.25">
      <c r="A52" s="15"/>
      <c r="B52" s="26" t="s">
        <v>72</v>
      </c>
      <c r="C52" s="7" t="s">
        <v>71</v>
      </c>
      <c r="D52" s="7"/>
      <c r="E52" s="7"/>
      <c r="F52" s="6"/>
      <c r="G52" s="6"/>
      <c r="H52" s="7"/>
      <c r="I52" s="7"/>
      <c r="J52" s="7"/>
    </row>
    <row r="53" spans="1:10" x14ac:dyDescent="0.25">
      <c r="A53" s="1">
        <v>38</v>
      </c>
      <c r="B53" s="1" t="s">
        <v>73</v>
      </c>
      <c r="C53" s="6">
        <v>347027</v>
      </c>
      <c r="D53" s="6">
        <v>35266</v>
      </c>
      <c r="E53" s="7">
        <f t="shared" si="0"/>
        <v>0.10162321663732217</v>
      </c>
      <c r="F53" s="6">
        <f>ACP!R54</f>
        <v>237483.88</v>
      </c>
      <c r="G53" s="6">
        <f>ACP!S54</f>
        <v>174468</v>
      </c>
      <c r="H53" s="7">
        <f t="shared" si="1"/>
        <v>0.73465196879889283</v>
      </c>
      <c r="I53" s="8">
        <f t="shared" si="2"/>
        <v>-0.31566166321352518</v>
      </c>
      <c r="J53" s="8">
        <f t="shared" si="2"/>
        <v>3.9472012703453752</v>
      </c>
    </row>
    <row r="54" spans="1:10" x14ac:dyDescent="0.25">
      <c r="A54" s="1">
        <v>39</v>
      </c>
      <c r="B54" s="1" t="s">
        <v>74</v>
      </c>
      <c r="C54" s="6">
        <v>144612</v>
      </c>
      <c r="D54" s="6">
        <v>23604</v>
      </c>
      <c r="E54" s="7">
        <f t="shared" si="0"/>
        <v>0.16322296904821176</v>
      </c>
      <c r="F54" s="6">
        <f>ACP!R55</f>
        <v>1025842.28</v>
      </c>
      <c r="G54" s="6">
        <f>ACP!S55</f>
        <v>486889</v>
      </c>
      <c r="H54" s="7">
        <f t="shared" si="1"/>
        <v>0.47462364292491432</v>
      </c>
      <c r="I54" s="8">
        <f t="shared" si="2"/>
        <v>6.0937562581251905</v>
      </c>
      <c r="J54" s="8">
        <f t="shared" si="2"/>
        <v>19.627393662091173</v>
      </c>
    </row>
    <row r="55" spans="1:10" x14ac:dyDescent="0.25">
      <c r="A55" s="1">
        <v>40</v>
      </c>
      <c r="B55" s="1" t="s">
        <v>58</v>
      </c>
      <c r="C55" s="6">
        <v>613383</v>
      </c>
      <c r="D55" s="6">
        <v>78315</v>
      </c>
      <c r="E55" s="7">
        <f t="shared" si="0"/>
        <v>0.12767716092555548</v>
      </c>
      <c r="F55" s="6" t="e">
        <f>ACP!#REF!</f>
        <v>#REF!</v>
      </c>
      <c r="G55" s="6" t="e">
        <f>ACP!#REF!</f>
        <v>#REF!</v>
      </c>
      <c r="H55" s="7" t="e">
        <f t="shared" si="1"/>
        <v>#REF!</v>
      </c>
      <c r="I55" s="8" t="e">
        <f t="shared" si="2"/>
        <v>#REF!</v>
      </c>
      <c r="J55" s="8" t="e">
        <f t="shared" si="2"/>
        <v>#REF!</v>
      </c>
    </row>
    <row r="56" spans="1:10" x14ac:dyDescent="0.25">
      <c r="A56" s="24" t="s">
        <v>62</v>
      </c>
      <c r="B56" s="16"/>
      <c r="C56" s="9">
        <f>SUM(C53:C55)</f>
        <v>1105022</v>
      </c>
      <c r="D56" s="9">
        <f>SUM(D53:D55)</f>
        <v>137185</v>
      </c>
      <c r="E56" s="10">
        <f t="shared" si="0"/>
        <v>0.12414684956498603</v>
      </c>
      <c r="F56" s="9">
        <f>ACP!R56</f>
        <v>1796760.67</v>
      </c>
      <c r="G56" s="9">
        <f>ACP!S56</f>
        <v>932494</v>
      </c>
      <c r="H56" s="10">
        <f t="shared" si="1"/>
        <v>0.51898620421160491</v>
      </c>
      <c r="I56" s="11">
        <f t="shared" si="2"/>
        <v>0.62599538289735401</v>
      </c>
      <c r="J56" s="11">
        <f t="shared" si="2"/>
        <v>5.797346648686081</v>
      </c>
    </row>
    <row r="57" spans="1:10" x14ac:dyDescent="0.25">
      <c r="A57" s="25" t="s">
        <v>63</v>
      </c>
      <c r="B57" s="17"/>
      <c r="C57" s="12">
        <f>SUM(C56+C51+C47)</f>
        <v>5138153</v>
      </c>
      <c r="D57" s="12">
        <f>SUM(D56+D51+D47)</f>
        <v>691128</v>
      </c>
      <c r="E57" s="13">
        <f t="shared" si="0"/>
        <v>0.13450903466673725</v>
      </c>
      <c r="F57" s="12">
        <f>ACP!R57</f>
        <v>8399932.9100000001</v>
      </c>
      <c r="G57" s="12">
        <f>ACP!S57</f>
        <v>3838047</v>
      </c>
      <c r="H57" s="13">
        <f t="shared" si="1"/>
        <v>0.4569140064715112</v>
      </c>
      <c r="I57" s="14">
        <f t="shared" si="2"/>
        <v>0.63481564484358488</v>
      </c>
      <c r="J57" s="14">
        <f t="shared" si="2"/>
        <v>4.5533085043580925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2015-11-09T07:30:45Z</cp:lastPrinted>
  <dcterms:created xsi:type="dcterms:W3CDTF">2013-08-22T12:33:56Z</dcterms:created>
  <dcterms:modified xsi:type="dcterms:W3CDTF">2015-11-09T07:30:48Z</dcterms:modified>
</cp:coreProperties>
</file>