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ACP" sheetId="5" r:id="rId1"/>
    <sheet name="Acp Tar Ach Com with Previous" sheetId="6" r:id="rId2"/>
  </sheets>
  <calcPr calcId="124519"/>
</workbook>
</file>

<file path=xl/calcChain.xml><?xml version="1.0" encoding="utf-8"?>
<calcChain xmlns="http://schemas.openxmlformats.org/spreadsheetml/2006/main">
  <c r="R33" i="5"/>
  <c r="T41"/>
  <c r="T42"/>
  <c r="T43"/>
  <c r="T44"/>
  <c r="T45"/>
  <c r="T46"/>
  <c r="Q41"/>
  <c r="Q42"/>
  <c r="Q43"/>
  <c r="Q44"/>
  <c r="Q45"/>
  <c r="N43"/>
  <c r="K39"/>
  <c r="K40"/>
  <c r="K41"/>
  <c r="K42"/>
  <c r="K43"/>
  <c r="K44"/>
  <c r="K45"/>
  <c r="H39"/>
  <c r="H40"/>
  <c r="H41"/>
  <c r="H42"/>
  <c r="H43"/>
  <c r="H44"/>
  <c r="H45"/>
  <c r="E41"/>
  <c r="E42"/>
  <c r="E43"/>
  <c r="E44"/>
  <c r="E45"/>
  <c r="F47"/>
  <c r="G47"/>
  <c r="H47" s="1"/>
  <c r="T34"/>
  <c r="Q34"/>
  <c r="Q35"/>
  <c r="Q36"/>
  <c r="Q37"/>
  <c r="Q38"/>
  <c r="Q39"/>
  <c r="Q40"/>
  <c r="N35"/>
  <c r="N39"/>
  <c r="K34"/>
  <c r="K35"/>
  <c r="K36"/>
  <c r="K37"/>
  <c r="K38"/>
  <c r="H34"/>
  <c r="H35"/>
  <c r="H36"/>
  <c r="H37"/>
  <c r="H38"/>
  <c r="E34"/>
  <c r="E35"/>
  <c r="E36"/>
  <c r="E37"/>
  <c r="E38"/>
  <c r="E39"/>
  <c r="E40"/>
  <c r="D46"/>
  <c r="E46" s="1"/>
  <c r="F46"/>
  <c r="G46"/>
  <c r="H46" s="1"/>
  <c r="J46"/>
  <c r="K46" s="1"/>
  <c r="O46"/>
  <c r="P46"/>
  <c r="Q46" s="1"/>
  <c r="C46"/>
  <c r="T32"/>
  <c r="Q31"/>
  <c r="Q32"/>
  <c r="N27"/>
  <c r="N29"/>
  <c r="N32"/>
  <c r="K32"/>
  <c r="K31"/>
  <c r="K30"/>
  <c r="K29"/>
  <c r="K28"/>
  <c r="H29"/>
  <c r="H30"/>
  <c r="H31"/>
  <c r="H32"/>
  <c r="E29"/>
  <c r="E30"/>
  <c r="E31"/>
  <c r="E32"/>
  <c r="D33"/>
  <c r="D47" s="1"/>
  <c r="F33"/>
  <c r="G33"/>
  <c r="I47"/>
  <c r="J33"/>
  <c r="J47" s="1"/>
  <c r="O33"/>
  <c r="O47" s="1"/>
  <c r="P33"/>
  <c r="C33"/>
  <c r="C47" s="1"/>
  <c r="D58" i="6"/>
  <c r="E57"/>
  <c r="D57"/>
  <c r="C57"/>
  <c r="C58" s="1"/>
  <c r="E58" s="1"/>
  <c r="E56"/>
  <c r="E55"/>
  <c r="E54"/>
  <c r="D52"/>
  <c r="C52"/>
  <c r="E51"/>
  <c r="E50"/>
  <c r="E49"/>
  <c r="G48"/>
  <c r="J48" s="1"/>
  <c r="F48"/>
  <c r="I48" s="1"/>
  <c r="E48"/>
  <c r="E52" s="1"/>
  <c r="D46"/>
  <c r="C46"/>
  <c r="E45"/>
  <c r="E44"/>
  <c r="E43"/>
  <c r="E42"/>
  <c r="E41"/>
  <c r="E40"/>
  <c r="E39"/>
  <c r="E38"/>
  <c r="E37"/>
  <c r="E36"/>
  <c r="E35"/>
  <c r="E33"/>
  <c r="B33"/>
  <c r="E32"/>
  <c r="E31"/>
  <c r="E29"/>
  <c r="E28"/>
  <c r="E27"/>
  <c r="E26"/>
  <c r="E25"/>
  <c r="E24"/>
  <c r="E23"/>
  <c r="E22"/>
  <c r="E21"/>
  <c r="E20"/>
  <c r="E19"/>
  <c r="E18"/>
  <c r="E17"/>
  <c r="E16"/>
  <c r="E14"/>
  <c r="E13"/>
  <c r="E12"/>
  <c r="E11"/>
  <c r="E10"/>
  <c r="E9"/>
  <c r="E8"/>
  <c r="E46" s="1"/>
  <c r="A3"/>
  <c r="P56" i="5"/>
  <c r="O56"/>
  <c r="K56"/>
  <c r="J56"/>
  <c r="G56"/>
  <c r="F56"/>
  <c r="L56" s="1"/>
  <c r="D56"/>
  <c r="Q55"/>
  <c r="M55"/>
  <c r="S55" s="1"/>
  <c r="L55"/>
  <c r="R55" s="1"/>
  <c r="F56" i="6" s="1"/>
  <c r="I56" s="1"/>
  <c r="K55" i="5"/>
  <c r="H55"/>
  <c r="E55"/>
  <c r="Q54"/>
  <c r="M54"/>
  <c r="L54"/>
  <c r="R54" s="1"/>
  <c r="F55" i="6" s="1"/>
  <c r="I55" s="1"/>
  <c r="K54" i="5"/>
  <c r="H54"/>
  <c r="E54"/>
  <c r="Q53"/>
  <c r="M53"/>
  <c r="S53" s="1"/>
  <c r="L53"/>
  <c r="R53" s="1"/>
  <c r="F54" i="6" s="1"/>
  <c r="I54" s="1"/>
  <c r="K53" i="5"/>
  <c r="H53"/>
  <c r="E53"/>
  <c r="S52"/>
  <c r="R52"/>
  <c r="P51"/>
  <c r="Q51" s="1"/>
  <c r="O51"/>
  <c r="J51"/>
  <c r="I51"/>
  <c r="G51"/>
  <c r="H51" s="1"/>
  <c r="F51"/>
  <c r="D51"/>
  <c r="C51"/>
  <c r="F51" i="6"/>
  <c r="I51" s="1"/>
  <c r="Q50" i="5"/>
  <c r="M50"/>
  <c r="S50" s="1"/>
  <c r="L50"/>
  <c r="R50" s="1"/>
  <c r="F50" i="6" s="1"/>
  <c r="I50" s="1"/>
  <c r="K50" i="5"/>
  <c r="H50"/>
  <c r="E50"/>
  <c r="Q49"/>
  <c r="M49"/>
  <c r="S49" s="1"/>
  <c r="L49"/>
  <c r="R49" s="1"/>
  <c r="F49" i="6" s="1"/>
  <c r="I49" s="1"/>
  <c r="K49" i="5"/>
  <c r="H49"/>
  <c r="E49"/>
  <c r="M45"/>
  <c r="N45" s="1"/>
  <c r="L45"/>
  <c r="R45" s="1"/>
  <c r="F45" i="6" s="1"/>
  <c r="I45" s="1"/>
  <c r="M44" i="5"/>
  <c r="S44" s="1"/>
  <c r="L44"/>
  <c r="R44" s="1"/>
  <c r="F44" i="6" s="1"/>
  <c r="I44" s="1"/>
  <c r="M43" i="5"/>
  <c r="S43" s="1"/>
  <c r="L43"/>
  <c r="R43" s="1"/>
  <c r="F43" i="6" s="1"/>
  <c r="I43" s="1"/>
  <c r="M42" i="5"/>
  <c r="S42" s="1"/>
  <c r="L42"/>
  <c r="R42" s="1"/>
  <c r="F42" i="6" s="1"/>
  <c r="I42" s="1"/>
  <c r="M41" i="5"/>
  <c r="S41" s="1"/>
  <c r="L41"/>
  <c r="R41" s="1"/>
  <c r="F41" i="6" s="1"/>
  <c r="I41" s="1"/>
  <c r="M40" i="5"/>
  <c r="S40" s="1"/>
  <c r="T40" s="1"/>
  <c r="L40"/>
  <c r="R40" s="1"/>
  <c r="F40" i="6" s="1"/>
  <c r="I40" s="1"/>
  <c r="M39" i="5"/>
  <c r="L39"/>
  <c r="R39" s="1"/>
  <c r="F39" i="6" s="1"/>
  <c r="I39" s="1"/>
  <c r="M38" i="5"/>
  <c r="S38" s="1"/>
  <c r="T38" s="1"/>
  <c r="L38"/>
  <c r="R38" s="1"/>
  <c r="F38" i="6" s="1"/>
  <c r="I38" s="1"/>
  <c r="M37" i="5"/>
  <c r="S37" s="1"/>
  <c r="T37" s="1"/>
  <c r="L37"/>
  <c r="R37" s="1"/>
  <c r="F37" i="6" s="1"/>
  <c r="I37" s="1"/>
  <c r="M36" i="5"/>
  <c r="S36" s="1"/>
  <c r="T36" s="1"/>
  <c r="L36"/>
  <c r="R36" s="1"/>
  <c r="F36" i="6" s="1"/>
  <c r="I36" s="1"/>
  <c r="M35" i="5"/>
  <c r="M46" s="1"/>
  <c r="L35"/>
  <c r="R35" s="1"/>
  <c r="F35" i="6" s="1"/>
  <c r="I35" s="1"/>
  <c r="M34" i="5"/>
  <c r="N34" s="1"/>
  <c r="L34"/>
  <c r="M32"/>
  <c r="S32" s="1"/>
  <c r="L32"/>
  <c r="R32" s="1"/>
  <c r="F33" i="6" s="1"/>
  <c r="I33" s="1"/>
  <c r="M31" i="5"/>
  <c r="S31" s="1"/>
  <c r="T31" s="1"/>
  <c r="L31"/>
  <c r="R31" s="1"/>
  <c r="F32" i="6" s="1"/>
  <c r="I32" s="1"/>
  <c r="Q30" i="5"/>
  <c r="M30"/>
  <c r="N30" s="1"/>
  <c r="L30"/>
  <c r="R30" s="1"/>
  <c r="F31" i="6" s="1"/>
  <c r="I31" s="1"/>
  <c r="S29" i="5"/>
  <c r="R29"/>
  <c r="Q28"/>
  <c r="M28"/>
  <c r="N28" s="1"/>
  <c r="L28"/>
  <c r="R28" s="1"/>
  <c r="F29" i="6" s="1"/>
  <c r="I29" s="1"/>
  <c r="H28" i="5"/>
  <c r="E28"/>
  <c r="Q27"/>
  <c r="M27"/>
  <c r="S27" s="1"/>
  <c r="L27"/>
  <c r="R27" s="1"/>
  <c r="F28" i="6" s="1"/>
  <c r="I28" s="1"/>
  <c r="K27" i="5"/>
  <c r="H27"/>
  <c r="E27"/>
  <c r="Q26"/>
  <c r="M26"/>
  <c r="S26" s="1"/>
  <c r="L26"/>
  <c r="R26" s="1"/>
  <c r="F27" i="6" s="1"/>
  <c r="I27" s="1"/>
  <c r="K26" i="5"/>
  <c r="H26"/>
  <c r="E26"/>
  <c r="Q25"/>
  <c r="M25"/>
  <c r="S25" s="1"/>
  <c r="L25"/>
  <c r="R25" s="1"/>
  <c r="F26" i="6" s="1"/>
  <c r="I26" s="1"/>
  <c r="K25" i="5"/>
  <c r="H25"/>
  <c r="E25"/>
  <c r="Q24"/>
  <c r="M24"/>
  <c r="L24"/>
  <c r="R24" s="1"/>
  <c r="F25" i="6" s="1"/>
  <c r="I25" s="1"/>
  <c r="K24" i="5"/>
  <c r="H24"/>
  <c r="E24"/>
  <c r="Q23"/>
  <c r="M23"/>
  <c r="S23" s="1"/>
  <c r="L23"/>
  <c r="R23" s="1"/>
  <c r="F24" i="6" s="1"/>
  <c r="I24" s="1"/>
  <c r="K23" i="5"/>
  <c r="H23"/>
  <c r="E23"/>
  <c r="Q22"/>
  <c r="M22"/>
  <c r="S22" s="1"/>
  <c r="L22"/>
  <c r="R22" s="1"/>
  <c r="F23" i="6" s="1"/>
  <c r="I23" s="1"/>
  <c r="K22" i="5"/>
  <c r="H22"/>
  <c r="E22"/>
  <c r="Q21"/>
  <c r="N21"/>
  <c r="M21"/>
  <c r="S21" s="1"/>
  <c r="L21"/>
  <c r="R21" s="1"/>
  <c r="F22" i="6" s="1"/>
  <c r="I22" s="1"/>
  <c r="K21" i="5"/>
  <c r="H21"/>
  <c r="E21"/>
  <c r="Q20"/>
  <c r="M20"/>
  <c r="L20"/>
  <c r="R20" s="1"/>
  <c r="F21" i="6" s="1"/>
  <c r="I21" s="1"/>
  <c r="K20" i="5"/>
  <c r="H20"/>
  <c r="E20"/>
  <c r="Q19"/>
  <c r="M19"/>
  <c r="S19" s="1"/>
  <c r="L19"/>
  <c r="R19" s="1"/>
  <c r="F20" i="6" s="1"/>
  <c r="I20" s="1"/>
  <c r="K19" i="5"/>
  <c r="H19"/>
  <c r="E19"/>
  <c r="Q18"/>
  <c r="M18"/>
  <c r="S18" s="1"/>
  <c r="L18"/>
  <c r="R18" s="1"/>
  <c r="F19" i="6" s="1"/>
  <c r="I19" s="1"/>
  <c r="K18" i="5"/>
  <c r="H18"/>
  <c r="E18"/>
  <c r="Q17"/>
  <c r="M17"/>
  <c r="S17" s="1"/>
  <c r="L17"/>
  <c r="R17" s="1"/>
  <c r="F18" i="6" s="1"/>
  <c r="I18" s="1"/>
  <c r="K17" i="5"/>
  <c r="H17"/>
  <c r="E17"/>
  <c r="Q16"/>
  <c r="M16"/>
  <c r="L16"/>
  <c r="R16" s="1"/>
  <c r="F17" i="6" s="1"/>
  <c r="I17" s="1"/>
  <c r="K16" i="5"/>
  <c r="H16"/>
  <c r="E16"/>
  <c r="Q15"/>
  <c r="M15"/>
  <c r="S15" s="1"/>
  <c r="L15"/>
  <c r="R15" s="1"/>
  <c r="F16" i="6" s="1"/>
  <c r="I16" s="1"/>
  <c r="K15" i="5"/>
  <c r="H15"/>
  <c r="E15"/>
  <c r="S14"/>
  <c r="R14"/>
  <c r="Q13"/>
  <c r="M13"/>
  <c r="S13" s="1"/>
  <c r="L13"/>
  <c r="R13" s="1"/>
  <c r="F14" i="6" s="1"/>
  <c r="I14" s="1"/>
  <c r="K13" i="5"/>
  <c r="H13"/>
  <c r="E13"/>
  <c r="Q12"/>
  <c r="M12"/>
  <c r="S12" s="1"/>
  <c r="L12"/>
  <c r="R12" s="1"/>
  <c r="F13" i="6" s="1"/>
  <c r="I13" s="1"/>
  <c r="K12" i="5"/>
  <c r="H12"/>
  <c r="E12"/>
  <c r="Q11"/>
  <c r="M11"/>
  <c r="S11" s="1"/>
  <c r="L11"/>
  <c r="R11" s="1"/>
  <c r="F12" i="6" s="1"/>
  <c r="I12" s="1"/>
  <c r="K11" i="5"/>
  <c r="H11"/>
  <c r="E11"/>
  <c r="Q10"/>
  <c r="M10"/>
  <c r="S10" s="1"/>
  <c r="L10"/>
  <c r="R10" s="1"/>
  <c r="F11" i="6" s="1"/>
  <c r="I11" s="1"/>
  <c r="K10" i="5"/>
  <c r="H10"/>
  <c r="E10"/>
  <c r="Q9"/>
  <c r="M9"/>
  <c r="S9" s="1"/>
  <c r="L9"/>
  <c r="R9" s="1"/>
  <c r="F10" i="6" s="1"/>
  <c r="I10" s="1"/>
  <c r="K9" i="5"/>
  <c r="H9"/>
  <c r="E9"/>
  <c r="Q8"/>
  <c r="M8"/>
  <c r="S8" s="1"/>
  <c r="L8"/>
  <c r="F9" i="6" s="1"/>
  <c r="I9" s="1"/>
  <c r="K8" i="5"/>
  <c r="H8"/>
  <c r="E8"/>
  <c r="Q7"/>
  <c r="M7"/>
  <c r="S7" s="1"/>
  <c r="L7"/>
  <c r="K7"/>
  <c r="H7"/>
  <c r="E7"/>
  <c r="K47" l="1"/>
  <c r="E47"/>
  <c r="N42"/>
  <c r="N46"/>
  <c r="Q33"/>
  <c r="K33"/>
  <c r="N40"/>
  <c r="N36"/>
  <c r="N44"/>
  <c r="N31"/>
  <c r="N38"/>
  <c r="L33"/>
  <c r="L47" s="1"/>
  <c r="N37"/>
  <c r="P47"/>
  <c r="Q47" s="1"/>
  <c r="N41"/>
  <c r="M33"/>
  <c r="E33"/>
  <c r="N16"/>
  <c r="R47"/>
  <c r="T47" s="1"/>
  <c r="H33"/>
  <c r="H48" i="6"/>
  <c r="O57" i="5"/>
  <c r="E51"/>
  <c r="N19"/>
  <c r="N24"/>
  <c r="N50"/>
  <c r="N53"/>
  <c r="N13"/>
  <c r="N11"/>
  <c r="N55"/>
  <c r="N7"/>
  <c r="M51"/>
  <c r="S51" s="1"/>
  <c r="G52" i="6" s="1"/>
  <c r="N15" i="5"/>
  <c r="N20"/>
  <c r="N23"/>
  <c r="D57"/>
  <c r="M56"/>
  <c r="S56" s="1"/>
  <c r="G57"/>
  <c r="F57"/>
  <c r="N17"/>
  <c r="N25"/>
  <c r="K51"/>
  <c r="F8" i="6"/>
  <c r="I8" s="1"/>
  <c r="N54" i="5"/>
  <c r="C57"/>
  <c r="N9"/>
  <c r="G26" i="6"/>
  <c r="T25" i="5"/>
  <c r="G41" i="6"/>
  <c r="G8"/>
  <c r="T7" i="5"/>
  <c r="T18"/>
  <c r="G19" i="6"/>
  <c r="G44"/>
  <c r="T11" i="5"/>
  <c r="G12" i="6"/>
  <c r="T19" i="5"/>
  <c r="G20" i="6"/>
  <c r="T22" i="5"/>
  <c r="G23" i="6"/>
  <c r="T27" i="5"/>
  <c r="G28" i="6"/>
  <c r="G33"/>
  <c r="G40"/>
  <c r="G43"/>
  <c r="G51"/>
  <c r="G54"/>
  <c r="T53" i="5"/>
  <c r="T9"/>
  <c r="G10" i="6"/>
  <c r="G13"/>
  <c r="T12" i="5"/>
  <c r="G18" i="6"/>
  <c r="T17" i="5"/>
  <c r="G38" i="6"/>
  <c r="T49" i="5"/>
  <c r="G49" i="6"/>
  <c r="G11"/>
  <c r="T10" i="5"/>
  <c r="T15"/>
  <c r="G16" i="6"/>
  <c r="T23" i="5"/>
  <c r="G24" i="6"/>
  <c r="T26" i="5"/>
  <c r="G27" i="6"/>
  <c r="G36"/>
  <c r="G9"/>
  <c r="T8" i="5"/>
  <c r="G14" i="6"/>
  <c r="T13" i="5"/>
  <c r="G22" i="6"/>
  <c r="T21" i="5"/>
  <c r="G32" i="6"/>
  <c r="G37"/>
  <c r="G42"/>
  <c r="G50"/>
  <c r="T50" i="5"/>
  <c r="G56" i="6"/>
  <c r="T55" i="5"/>
  <c r="S16"/>
  <c r="S20"/>
  <c r="S24"/>
  <c r="S28"/>
  <c r="S30"/>
  <c r="S35"/>
  <c r="S39"/>
  <c r="T39" s="1"/>
  <c r="S45"/>
  <c r="S54"/>
  <c r="I57"/>
  <c r="L51"/>
  <c r="R51" s="1"/>
  <c r="R56"/>
  <c r="F57" i="6" s="1"/>
  <c r="I57" s="1"/>
  <c r="N8" i="5"/>
  <c r="N10"/>
  <c r="N12"/>
  <c r="N18"/>
  <c r="N22"/>
  <c r="N26"/>
  <c r="N49"/>
  <c r="H56"/>
  <c r="J57"/>
  <c r="P57"/>
  <c r="E56"/>
  <c r="Q56"/>
  <c r="N33" l="1"/>
  <c r="M47"/>
  <c r="N47" s="1"/>
  <c r="S33"/>
  <c r="S46"/>
  <c r="T35"/>
  <c r="N56"/>
  <c r="E57"/>
  <c r="F52" i="6"/>
  <c r="I52" s="1"/>
  <c r="T51" i="5"/>
  <c r="H57"/>
  <c r="L57"/>
  <c r="R57" s="1"/>
  <c r="F58" i="6" s="1"/>
  <c r="I58" s="1"/>
  <c r="F46"/>
  <c r="I46" s="1"/>
  <c r="T54" i="5"/>
  <c r="G55" i="6"/>
  <c r="T16" i="5"/>
  <c r="G17" i="6"/>
  <c r="J56"/>
  <c r="H56"/>
  <c r="J37"/>
  <c r="H37"/>
  <c r="H9"/>
  <c r="J9"/>
  <c r="H51"/>
  <c r="J51"/>
  <c r="H28"/>
  <c r="J28"/>
  <c r="T20" i="5"/>
  <c r="G21" i="6"/>
  <c r="H16"/>
  <c r="J16"/>
  <c r="J41"/>
  <c r="H41"/>
  <c r="G39"/>
  <c r="T24" i="5"/>
  <c r="G25" i="6"/>
  <c r="J50"/>
  <c r="H50"/>
  <c r="J32"/>
  <c r="H32"/>
  <c r="H36"/>
  <c r="J36"/>
  <c r="Q57" i="5"/>
  <c r="G45" i="6"/>
  <c r="T28" i="5"/>
  <c r="G29" i="6"/>
  <c r="H24"/>
  <c r="J24"/>
  <c r="J54"/>
  <c r="H54"/>
  <c r="H40"/>
  <c r="J40"/>
  <c r="J44"/>
  <c r="H44"/>
  <c r="J8"/>
  <c r="H8"/>
  <c r="H26"/>
  <c r="J26"/>
  <c r="K57" i="5"/>
  <c r="N51"/>
  <c r="G31" i="6"/>
  <c r="T30" i="5"/>
  <c r="G57" i="6"/>
  <c r="T56" i="5"/>
  <c r="H22" i="6"/>
  <c r="J22"/>
  <c r="H18"/>
  <c r="J18"/>
  <c r="H20"/>
  <c r="J20"/>
  <c r="G35"/>
  <c r="J27"/>
  <c r="H27"/>
  <c r="H49"/>
  <c r="J49"/>
  <c r="J10"/>
  <c r="H10"/>
  <c r="H43"/>
  <c r="J43"/>
  <c r="J33"/>
  <c r="H33"/>
  <c r="J42"/>
  <c r="H42"/>
  <c r="J14"/>
  <c r="H14"/>
  <c r="H11"/>
  <c r="J11"/>
  <c r="J38"/>
  <c r="H38"/>
  <c r="H13"/>
  <c r="J13"/>
  <c r="J52"/>
  <c r="J23"/>
  <c r="H23"/>
  <c r="J12"/>
  <c r="H12"/>
  <c r="J19"/>
  <c r="H19"/>
  <c r="T33" i="5" l="1"/>
  <c r="S47"/>
  <c r="G46" i="6" s="1"/>
  <c r="J46" s="1"/>
  <c r="M57" i="5"/>
  <c r="S57" s="1"/>
  <c r="H52" i="6"/>
  <c r="N57" i="5"/>
  <c r="H35" i="6"/>
  <c r="J35"/>
  <c r="G58"/>
  <c r="T57" i="5"/>
  <c r="H31" i="6"/>
  <c r="J31"/>
  <c r="J29"/>
  <c r="H29"/>
  <c r="H45"/>
  <c r="J45"/>
  <c r="H39"/>
  <c r="J39"/>
  <c r="J25"/>
  <c r="H25"/>
  <c r="J21"/>
  <c r="H21"/>
  <c r="J17"/>
  <c r="H17"/>
  <c r="J57"/>
  <c r="H57"/>
  <c r="H55"/>
  <c r="J55"/>
  <c r="H46"/>
  <c r="J58" l="1"/>
  <c r="H58"/>
</calcChain>
</file>

<file path=xl/sharedStrings.xml><?xml version="1.0" encoding="utf-8"?>
<sst xmlns="http://schemas.openxmlformats.org/spreadsheetml/2006/main" count="151" uniqueCount="79">
  <si>
    <t>STATE LEVEL BANKERS' COMMITTEE BIHAR, PATNA</t>
  </si>
  <si>
    <t>(CONVENOR- STATE BANK OF INDIA)</t>
  </si>
  <si>
    <t>SL</t>
  </si>
  <si>
    <t xml:space="preserve">BANK NAME </t>
  </si>
  <si>
    <t>AGRICULTURE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</si>
  <si>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</si>
  <si>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</si>
  <si>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</si>
  <si>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</si>
  <si>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</si>
  <si>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</si>
  <si>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</si>
  <si>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</si>
  <si>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</si>
  <si>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</si>
  <si>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</si>
  <si>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</si>
  <si>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</si>
  <si>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</si>
  <si>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</si>
  <si>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</si>
  <si>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</si>
  <si>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</si>
  <si>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</si>
  <si>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</si>
  <si>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</si>
  <si>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</si>
  <si>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</si>
  <si>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</si>
  <si>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</si>
  <si>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</si>
  <si>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</si>
  <si>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</si>
  <si>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</si>
  <si>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</si>
  <si>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</si>
  <si>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</si>
  <si>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</si>
  <si>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</si>
  <si>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</si>
  <si>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</si>
  <si>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</si>
  <si>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</si>
  <si>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</si>
  <si>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</si>
  <si>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</si>
  <si>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</si>
  <si>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</si>
  <si>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</si>
  <si>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</si>
  <si>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</si>
  <si>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</si>
  <si>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</si>
  <si>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</si>
  <si>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</si>
  <si>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</si>
  <si>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</si>
  <si>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</si>
  <si>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</si>
  <si>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</si>
  <si>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</si>
  <si>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</si>
  <si>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</si>
  <si>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</si>
  <si>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</si>
  <si>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</si>
  <si>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</si>
  <si>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</si>
  <si>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</si>
  <si>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</si>
  <si>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STATE BANK OF PATIAL</t>
  </si>
  <si>
    <t xml:space="preserve"> </t>
  </si>
  <si>
    <t>BOMBAY M. CO-OP. BANk</t>
  </si>
  <si>
    <t>MADHYA BIHAR G BANk</t>
  </si>
  <si>
    <t>BIHAR G. BANK(BG)</t>
  </si>
  <si>
    <t>BANK WISE PERFORMANCE : ANNUAL CREDIT PLAN AS ON :30.06.2014                     (RS. IN LACS)</t>
  </si>
  <si>
    <t>M S M E</t>
  </si>
  <si>
    <t>SUB TOTAL</t>
  </si>
  <si>
    <t>PRIVATE BANKS</t>
  </si>
</sst>
</file>

<file path=xl/styles.xml><?xml version="1.0" encoding="utf-8"?>
<styleSheet xmlns="http://schemas.openxmlformats.org/spreadsheetml/2006/main">
  <numFmts count="1">
    <numFmt numFmtId="164" formatCode="0;[Red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/>
    <xf numFmtId="0" fontId="1" fillId="0" borderId="0" xfId="0" applyFont="1"/>
    <xf numFmtId="1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topLeftCell="A25" workbookViewId="0">
      <selection activeCell="V45" sqref="V45"/>
    </sheetView>
  </sheetViews>
  <sheetFormatPr defaultColWidth="9.7109375" defaultRowHeight="15"/>
  <cols>
    <col min="1" max="1" width="4.28515625" style="35" customWidth="1"/>
    <col min="2" max="2" width="29.140625" style="35" bestFit="1" customWidth="1"/>
    <col min="3" max="14" width="8.7109375" style="35" customWidth="1"/>
    <col min="15" max="15" width="8.7109375" style="36" customWidth="1"/>
    <col min="16" max="20" width="8.7109375" style="35" customWidth="1"/>
    <col min="21" max="16384" width="9.7109375" style="35"/>
  </cols>
  <sheetData>
    <row r="1" spans="1:20" ht="1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" customHeight="1">
      <c r="A3" s="40" t="s">
        <v>75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13.5" customHeight="1">
      <c r="A4" s="41" t="s">
        <v>2</v>
      </c>
      <c r="B4" s="41" t="s">
        <v>3</v>
      </c>
      <c r="C4" s="42" t="s">
        <v>4</v>
      </c>
      <c r="D4" s="42"/>
      <c r="E4" s="42"/>
      <c r="F4" s="42" t="s">
        <v>76</v>
      </c>
      <c r="G4" s="42"/>
      <c r="H4" s="42"/>
      <c r="I4" s="42" t="s">
        <v>5</v>
      </c>
      <c r="J4" s="42"/>
      <c r="K4" s="42"/>
      <c r="L4" s="42" t="s">
        <v>6</v>
      </c>
      <c r="M4" s="42"/>
      <c r="N4" s="42"/>
      <c r="O4" s="42" t="s">
        <v>7</v>
      </c>
      <c r="P4" s="42"/>
      <c r="Q4" s="42"/>
      <c r="R4" s="42" t="s">
        <v>8</v>
      </c>
      <c r="S4" s="42"/>
      <c r="T4" s="42"/>
    </row>
    <row r="5" spans="1:20" ht="13.5" customHeight="1">
      <c r="A5" s="41"/>
      <c r="B5" s="41"/>
      <c r="C5" s="28" t="s">
        <v>9</v>
      </c>
      <c r="D5" s="28" t="s">
        <v>10</v>
      </c>
      <c r="E5" s="28" t="s">
        <v>11</v>
      </c>
      <c r="F5" s="28" t="s">
        <v>9</v>
      </c>
      <c r="G5" s="28" t="s">
        <v>10</v>
      </c>
      <c r="H5" s="28" t="s">
        <v>11</v>
      </c>
      <c r="I5" s="28" t="s">
        <v>9</v>
      </c>
      <c r="J5" s="28" t="s">
        <v>10</v>
      </c>
      <c r="K5" s="28" t="s">
        <v>11</v>
      </c>
      <c r="L5" s="28" t="s">
        <v>9</v>
      </c>
      <c r="M5" s="28" t="s">
        <v>10</v>
      </c>
      <c r="N5" s="28" t="s">
        <v>11</v>
      </c>
      <c r="O5" s="32" t="s">
        <v>9</v>
      </c>
      <c r="P5" s="28" t="s">
        <v>10</v>
      </c>
      <c r="Q5" s="28" t="s">
        <v>11</v>
      </c>
      <c r="R5" s="28" t="s">
        <v>9</v>
      </c>
      <c r="S5" s="28" t="s">
        <v>10</v>
      </c>
      <c r="T5" s="28" t="s">
        <v>11</v>
      </c>
    </row>
    <row r="6" spans="1:20" ht="13.5" customHeight="1">
      <c r="A6" s="20"/>
      <c r="B6" s="20" t="s">
        <v>12</v>
      </c>
      <c r="C6" s="22"/>
      <c r="D6" s="22"/>
      <c r="E6" s="21"/>
      <c r="F6" s="22"/>
      <c r="G6" s="22"/>
      <c r="H6" s="21"/>
      <c r="I6" s="22"/>
      <c r="J6" s="22"/>
      <c r="K6" s="21"/>
      <c r="L6" s="22"/>
      <c r="M6" s="22"/>
      <c r="N6" s="21"/>
      <c r="O6" s="34"/>
      <c r="P6" s="23"/>
      <c r="Q6" s="21"/>
      <c r="R6" s="23"/>
      <c r="S6" s="23"/>
      <c r="T6" s="21"/>
    </row>
    <row r="7" spans="1:20" ht="13.5" customHeight="1">
      <c r="A7" s="2">
        <v>1</v>
      </c>
      <c r="B7" s="2" t="s">
        <v>13</v>
      </c>
      <c r="C7" s="22">
        <v>519523.33</v>
      </c>
      <c r="D7" s="22">
        <v>84529</v>
      </c>
      <c r="E7" s="21">
        <f t="shared" ref="E7:E57" si="0">D7/C7</f>
        <v>0.16270491644715934</v>
      </c>
      <c r="F7" s="22">
        <v>142196</v>
      </c>
      <c r="G7" s="22">
        <v>44963</v>
      </c>
      <c r="H7" s="21">
        <f t="shared" ref="H7:H57" si="1">G7/F7</f>
        <v>0.31620439393513178</v>
      </c>
      <c r="I7" s="22">
        <v>182962.84</v>
      </c>
      <c r="J7" s="22">
        <v>26694</v>
      </c>
      <c r="K7" s="21">
        <f t="shared" ref="K7:K57" si="2">J7/I7</f>
        <v>0.14589847862003016</v>
      </c>
      <c r="L7" s="22">
        <f>SUM(I7+F7+C7)</f>
        <v>844682.16999999993</v>
      </c>
      <c r="M7" s="22">
        <f>SUM(J7+G7+D7)</f>
        <v>156186</v>
      </c>
      <c r="N7" s="21">
        <f t="shared" ref="N7:N57" si="3">M7/L7</f>
        <v>0.18490505132835941</v>
      </c>
      <c r="O7" s="34">
        <v>694525.43</v>
      </c>
      <c r="P7" s="23">
        <v>147769</v>
      </c>
      <c r="Q7" s="21">
        <f t="shared" ref="Q7:Q57" si="4">P7/O7</f>
        <v>0.21276254780188536</v>
      </c>
      <c r="R7" s="2">
        <v>1539207</v>
      </c>
      <c r="S7" s="2">
        <f>SUM(P7+M7)</f>
        <v>303955</v>
      </c>
      <c r="T7" s="21">
        <f t="shared" ref="T7:T57" si="5">S7/R7</f>
        <v>0.19747506345800142</v>
      </c>
    </row>
    <row r="8" spans="1:20" ht="13.5" customHeight="1">
      <c r="A8" s="2">
        <v>2</v>
      </c>
      <c r="B8" s="2" t="s">
        <v>14</v>
      </c>
      <c r="C8" s="22">
        <v>357929.82</v>
      </c>
      <c r="D8" s="22">
        <v>133228</v>
      </c>
      <c r="E8" s="21">
        <f t="shared" si="0"/>
        <v>0.3722182186440906</v>
      </c>
      <c r="F8" s="22">
        <v>92735.17</v>
      </c>
      <c r="G8" s="22">
        <v>41584</v>
      </c>
      <c r="H8" s="21">
        <f t="shared" si="1"/>
        <v>0.44841671180416232</v>
      </c>
      <c r="I8" s="22">
        <v>56874.3</v>
      </c>
      <c r="J8" s="22">
        <v>16086</v>
      </c>
      <c r="K8" s="21">
        <f t="shared" si="2"/>
        <v>0.2828342502676956</v>
      </c>
      <c r="L8" s="22">
        <f t="shared" ref="L8:M56" si="6">SUM(I8+F8+C8)</f>
        <v>507539.29000000004</v>
      </c>
      <c r="M8" s="22">
        <f t="shared" si="6"/>
        <v>190898</v>
      </c>
      <c r="N8" s="21">
        <f t="shared" si="3"/>
        <v>0.37612457549838157</v>
      </c>
      <c r="O8" s="34">
        <v>197580.45</v>
      </c>
      <c r="P8" s="23">
        <v>9098</v>
      </c>
      <c r="Q8" s="21">
        <f t="shared" si="4"/>
        <v>4.6047065891387531E-2</v>
      </c>
      <c r="R8" s="2">
        <v>705119</v>
      </c>
      <c r="S8" s="2">
        <f t="shared" ref="R8:S57" si="7">SUM(P8+M8)</f>
        <v>199996</v>
      </c>
      <c r="T8" s="21">
        <f t="shared" si="5"/>
        <v>0.28363439362717496</v>
      </c>
    </row>
    <row r="9" spans="1:20" ht="13.5" customHeight="1">
      <c r="A9" s="2">
        <v>3</v>
      </c>
      <c r="B9" s="2" t="s">
        <v>15</v>
      </c>
      <c r="C9" s="22">
        <v>405982.7</v>
      </c>
      <c r="D9" s="22">
        <v>78241</v>
      </c>
      <c r="E9" s="21">
        <f t="shared" si="0"/>
        <v>0.19272003462216492</v>
      </c>
      <c r="F9" s="22">
        <v>85211.520000000004</v>
      </c>
      <c r="G9" s="22">
        <v>13564</v>
      </c>
      <c r="H9" s="21">
        <f t="shared" si="1"/>
        <v>0.15918035495670069</v>
      </c>
      <c r="I9" s="22">
        <v>82000</v>
      </c>
      <c r="J9" s="22">
        <v>8706</v>
      </c>
      <c r="K9" s="21">
        <f t="shared" si="2"/>
        <v>0.10617073170731707</v>
      </c>
      <c r="L9" s="22">
        <f t="shared" si="6"/>
        <v>573194.22</v>
      </c>
      <c r="M9" s="22">
        <f t="shared" si="6"/>
        <v>100511</v>
      </c>
      <c r="N9" s="21">
        <f t="shared" si="3"/>
        <v>0.17535243115326599</v>
      </c>
      <c r="O9" s="34">
        <v>240856.76</v>
      </c>
      <c r="P9" s="23">
        <v>45644</v>
      </c>
      <c r="Q9" s="21">
        <f t="shared" si="4"/>
        <v>0.18950682555058865</v>
      </c>
      <c r="R9" s="2">
        <f t="shared" si="7"/>
        <v>814050.98</v>
      </c>
      <c r="S9" s="2">
        <f t="shared" si="7"/>
        <v>146155</v>
      </c>
      <c r="T9" s="21">
        <f t="shared" si="5"/>
        <v>0.1795403526201762</v>
      </c>
    </row>
    <row r="10" spans="1:20" ht="13.5" customHeight="1">
      <c r="A10" s="2">
        <v>4</v>
      </c>
      <c r="B10" s="2" t="s">
        <v>16</v>
      </c>
      <c r="C10" s="22">
        <v>91772.41</v>
      </c>
      <c r="D10" s="22">
        <v>20479</v>
      </c>
      <c r="E10" s="21">
        <f t="shared" si="0"/>
        <v>0.22314985516889008</v>
      </c>
      <c r="F10" s="22">
        <v>31831.29</v>
      </c>
      <c r="G10" s="22">
        <v>7739</v>
      </c>
      <c r="H10" s="21">
        <f t="shared" si="1"/>
        <v>0.24312555350411497</v>
      </c>
      <c r="I10" s="22">
        <v>25356.1</v>
      </c>
      <c r="J10" s="22">
        <v>6185</v>
      </c>
      <c r="K10" s="21">
        <f t="shared" si="2"/>
        <v>0.24392552482440125</v>
      </c>
      <c r="L10" s="22">
        <f t="shared" si="6"/>
        <v>148959.79999999999</v>
      </c>
      <c r="M10" s="22">
        <f t="shared" si="6"/>
        <v>34403</v>
      </c>
      <c r="N10" s="21">
        <f t="shared" si="3"/>
        <v>0.23095492877944251</v>
      </c>
      <c r="O10" s="34">
        <v>196532.41</v>
      </c>
      <c r="P10" s="23">
        <v>44093</v>
      </c>
      <c r="Q10" s="21">
        <f t="shared" si="4"/>
        <v>0.224354853227516</v>
      </c>
      <c r="R10" s="2">
        <f t="shared" si="7"/>
        <v>345492.20999999996</v>
      </c>
      <c r="S10" s="2">
        <f t="shared" si="7"/>
        <v>78496</v>
      </c>
      <c r="T10" s="21">
        <f t="shared" si="5"/>
        <v>0.22720049172744014</v>
      </c>
    </row>
    <row r="11" spans="1:20" ht="13.5" customHeight="1">
      <c r="A11" s="2">
        <v>5</v>
      </c>
      <c r="B11" s="2" t="s">
        <v>17</v>
      </c>
      <c r="C11" s="22">
        <v>144360.18</v>
      </c>
      <c r="D11" s="22">
        <v>27029</v>
      </c>
      <c r="E11" s="21">
        <f t="shared" si="0"/>
        <v>0.18723307216713087</v>
      </c>
      <c r="F11" s="22">
        <v>46298.64</v>
      </c>
      <c r="G11" s="22">
        <v>12783</v>
      </c>
      <c r="H11" s="21">
        <f t="shared" si="1"/>
        <v>0.27609882277319592</v>
      </c>
      <c r="I11" s="22">
        <v>38844.800000000003</v>
      </c>
      <c r="J11" s="22">
        <v>6044</v>
      </c>
      <c r="K11" s="21">
        <f t="shared" si="2"/>
        <v>0.15559354147788121</v>
      </c>
      <c r="L11" s="22">
        <f t="shared" si="6"/>
        <v>229503.62</v>
      </c>
      <c r="M11" s="22">
        <f t="shared" si="6"/>
        <v>45856</v>
      </c>
      <c r="N11" s="21">
        <f t="shared" si="3"/>
        <v>0.19980512725681626</v>
      </c>
      <c r="O11" s="34">
        <v>83832.31</v>
      </c>
      <c r="P11" s="23">
        <v>1083</v>
      </c>
      <c r="Q11" s="21">
        <f t="shared" si="4"/>
        <v>1.29186467604197E-2</v>
      </c>
      <c r="R11" s="2">
        <f t="shared" si="7"/>
        <v>313335.93</v>
      </c>
      <c r="S11" s="2">
        <f t="shared" si="7"/>
        <v>46939</v>
      </c>
      <c r="T11" s="21">
        <f t="shared" si="5"/>
        <v>0.14980407768748386</v>
      </c>
    </row>
    <row r="12" spans="1:20" ht="13.5" customHeight="1">
      <c r="A12" s="2">
        <v>6</v>
      </c>
      <c r="B12" s="2" t="s">
        <v>18</v>
      </c>
      <c r="C12" s="22">
        <v>99031.44</v>
      </c>
      <c r="D12" s="22">
        <v>14050</v>
      </c>
      <c r="E12" s="21">
        <f t="shared" si="0"/>
        <v>0.1418741361329291</v>
      </c>
      <c r="F12" s="22">
        <v>35292.730000000003</v>
      </c>
      <c r="G12" s="22">
        <v>9269</v>
      </c>
      <c r="H12" s="21">
        <f t="shared" si="1"/>
        <v>0.26263199248117103</v>
      </c>
      <c r="I12" s="22">
        <v>23999.65</v>
      </c>
      <c r="J12" s="22">
        <v>4524</v>
      </c>
      <c r="K12" s="21">
        <f t="shared" si="2"/>
        <v>0.18850274899842287</v>
      </c>
      <c r="L12" s="22">
        <f t="shared" si="6"/>
        <v>158323.82</v>
      </c>
      <c r="M12" s="22">
        <f t="shared" si="6"/>
        <v>27843</v>
      </c>
      <c r="N12" s="21">
        <f t="shared" si="3"/>
        <v>0.1758610927907121</v>
      </c>
      <c r="O12" s="34">
        <v>50533.87</v>
      </c>
      <c r="P12" s="23">
        <v>10699</v>
      </c>
      <c r="Q12" s="21">
        <f t="shared" si="4"/>
        <v>0.21171938741283816</v>
      </c>
      <c r="R12" s="2">
        <f t="shared" si="7"/>
        <v>208857.69</v>
      </c>
      <c r="S12" s="2">
        <f t="shared" si="7"/>
        <v>38542</v>
      </c>
      <c r="T12" s="21">
        <f t="shared" si="5"/>
        <v>0.18453713626728324</v>
      </c>
    </row>
    <row r="13" spans="1:20" ht="13.5" customHeight="1">
      <c r="A13" s="2">
        <v>7</v>
      </c>
      <c r="B13" s="2" t="s">
        <v>19</v>
      </c>
      <c r="C13" s="22">
        <v>65848.7</v>
      </c>
      <c r="D13" s="22">
        <v>14281</v>
      </c>
      <c r="E13" s="21">
        <f t="shared" si="0"/>
        <v>0.21687595958614217</v>
      </c>
      <c r="F13" s="22">
        <v>24347.7</v>
      </c>
      <c r="G13" s="22">
        <v>5707</v>
      </c>
      <c r="H13" s="21">
        <f t="shared" si="1"/>
        <v>0.23439585669282931</v>
      </c>
      <c r="I13" s="22">
        <v>17200.150000000001</v>
      </c>
      <c r="J13" s="22">
        <v>4461</v>
      </c>
      <c r="K13" s="21">
        <f t="shared" si="2"/>
        <v>0.25935820327148307</v>
      </c>
      <c r="L13" s="22">
        <f t="shared" si="6"/>
        <v>107396.55</v>
      </c>
      <c r="M13" s="22">
        <f t="shared" si="6"/>
        <v>24449</v>
      </c>
      <c r="N13" s="21">
        <f t="shared" si="3"/>
        <v>0.22765163312974207</v>
      </c>
      <c r="O13" s="34">
        <v>43925.95</v>
      </c>
      <c r="P13" s="23">
        <v>7496</v>
      </c>
      <c r="Q13" s="21">
        <f t="shared" si="4"/>
        <v>0.17065083396033554</v>
      </c>
      <c r="R13" s="2">
        <f t="shared" si="7"/>
        <v>151322.5</v>
      </c>
      <c r="S13" s="2">
        <f t="shared" si="7"/>
        <v>31945</v>
      </c>
      <c r="T13" s="21">
        <f t="shared" si="5"/>
        <v>0.21110542054221942</v>
      </c>
    </row>
    <row r="14" spans="1:20" ht="13.5" customHeight="1">
      <c r="A14" s="2"/>
      <c r="B14" s="2" t="s">
        <v>20</v>
      </c>
      <c r="C14" s="22"/>
      <c r="D14" s="22"/>
      <c r="E14" s="21"/>
      <c r="F14" s="22"/>
      <c r="G14" s="22"/>
      <c r="H14" s="21"/>
      <c r="I14" s="22"/>
      <c r="J14" s="22"/>
      <c r="K14" s="21"/>
      <c r="L14" s="22"/>
      <c r="M14" s="22"/>
      <c r="N14" s="21"/>
      <c r="O14" s="34"/>
      <c r="P14" s="23"/>
      <c r="Q14" s="21"/>
      <c r="R14" s="2">
        <f t="shared" si="7"/>
        <v>0</v>
      </c>
      <c r="S14" s="2">
        <f t="shared" si="7"/>
        <v>0</v>
      </c>
      <c r="T14" s="21"/>
    </row>
    <row r="15" spans="1:20" ht="13.5" customHeight="1">
      <c r="A15" s="2">
        <v>8</v>
      </c>
      <c r="B15" s="2" t="s">
        <v>21</v>
      </c>
      <c r="C15" s="22">
        <v>165913.95000000001</v>
      </c>
      <c r="D15" s="22">
        <v>39269</v>
      </c>
      <c r="E15" s="21">
        <f t="shared" si="0"/>
        <v>0.23668293112182548</v>
      </c>
      <c r="F15" s="22">
        <v>46290.19</v>
      </c>
      <c r="G15" s="22">
        <v>9396</v>
      </c>
      <c r="H15" s="21">
        <f t="shared" si="1"/>
        <v>0.20298037229918475</v>
      </c>
      <c r="I15" s="22">
        <v>37999.74</v>
      </c>
      <c r="J15" s="22">
        <v>8556</v>
      </c>
      <c r="K15" s="21">
        <f t="shared" si="2"/>
        <v>0.22515943530139945</v>
      </c>
      <c r="L15" s="22">
        <f t="shared" si="6"/>
        <v>250203.88</v>
      </c>
      <c r="M15" s="22">
        <f t="shared" si="6"/>
        <v>57221</v>
      </c>
      <c r="N15" s="21">
        <f t="shared" si="3"/>
        <v>0.22869749262081787</v>
      </c>
      <c r="O15" s="34">
        <v>151896.10999999999</v>
      </c>
      <c r="P15" s="23">
        <v>42530</v>
      </c>
      <c r="Q15" s="21">
        <f t="shared" si="4"/>
        <v>0.2799940037964106</v>
      </c>
      <c r="R15" s="2">
        <f t="shared" si="7"/>
        <v>402099.99</v>
      </c>
      <c r="S15" s="2">
        <f t="shared" si="7"/>
        <v>99751</v>
      </c>
      <c r="T15" s="21">
        <f t="shared" si="5"/>
        <v>0.24807511186458872</v>
      </c>
    </row>
    <row r="16" spans="1:20" ht="13.5" customHeight="1">
      <c r="A16" s="2">
        <v>9</v>
      </c>
      <c r="B16" s="2" t="s">
        <v>22</v>
      </c>
      <c r="C16" s="22">
        <v>135844.18</v>
      </c>
      <c r="D16" s="22">
        <v>20696</v>
      </c>
      <c r="E16" s="21">
        <f t="shared" si="0"/>
        <v>0.15235102453413904</v>
      </c>
      <c r="F16" s="22">
        <v>48069.919999999998</v>
      </c>
      <c r="G16" s="22">
        <v>15164</v>
      </c>
      <c r="H16" s="21">
        <f t="shared" si="1"/>
        <v>0.31545715075040692</v>
      </c>
      <c r="I16" s="22">
        <v>34364.910000000003</v>
      </c>
      <c r="J16" s="22">
        <v>8216</v>
      </c>
      <c r="K16" s="21">
        <f t="shared" si="2"/>
        <v>0.23908108591001692</v>
      </c>
      <c r="L16" s="22">
        <f t="shared" si="6"/>
        <v>218279.01</v>
      </c>
      <c r="M16" s="22">
        <f t="shared" si="6"/>
        <v>44076</v>
      </c>
      <c r="N16" s="21">
        <f t="shared" si="3"/>
        <v>0.2019250499624311</v>
      </c>
      <c r="O16" s="34">
        <v>116091.34</v>
      </c>
      <c r="P16" s="23">
        <v>16236</v>
      </c>
      <c r="Q16" s="21">
        <f t="shared" si="4"/>
        <v>0.13985539317575282</v>
      </c>
      <c r="R16" s="2">
        <f t="shared" si="7"/>
        <v>334370.34999999998</v>
      </c>
      <c r="S16" s="2">
        <f t="shared" si="7"/>
        <v>60312</v>
      </c>
      <c r="T16" s="21">
        <f t="shared" si="5"/>
        <v>0.18037484483896377</v>
      </c>
    </row>
    <row r="17" spans="1:20" ht="13.5" customHeight="1">
      <c r="A17" s="2">
        <v>10</v>
      </c>
      <c r="B17" s="2" t="s">
        <v>23</v>
      </c>
      <c r="C17" s="22">
        <v>6499.96</v>
      </c>
      <c r="D17" s="22">
        <v>578</v>
      </c>
      <c r="E17" s="21">
        <f t="shared" si="0"/>
        <v>8.8923624145379354E-2</v>
      </c>
      <c r="F17" s="22">
        <v>5137.82</v>
      </c>
      <c r="G17" s="22">
        <v>930</v>
      </c>
      <c r="H17" s="21">
        <f t="shared" si="1"/>
        <v>0.18101062318259498</v>
      </c>
      <c r="I17" s="22">
        <v>2846.56</v>
      </c>
      <c r="J17" s="22">
        <v>2161</v>
      </c>
      <c r="K17" s="21">
        <f t="shared" si="2"/>
        <v>0.75916193581024116</v>
      </c>
      <c r="L17" s="22">
        <f t="shared" si="6"/>
        <v>14484.34</v>
      </c>
      <c r="M17" s="22">
        <f t="shared" si="6"/>
        <v>3669</v>
      </c>
      <c r="N17" s="21">
        <f t="shared" si="3"/>
        <v>0.25330805545851587</v>
      </c>
      <c r="O17" s="34">
        <v>7517.2</v>
      </c>
      <c r="P17" s="23">
        <v>5556</v>
      </c>
      <c r="Q17" s="21">
        <f t="shared" si="4"/>
        <v>0.73910498589900497</v>
      </c>
      <c r="R17" s="2">
        <f t="shared" si="7"/>
        <v>22001.54</v>
      </c>
      <c r="S17" s="2">
        <f t="shared" si="7"/>
        <v>9225</v>
      </c>
      <c r="T17" s="21">
        <f t="shared" si="5"/>
        <v>0.41928883159996982</v>
      </c>
    </row>
    <row r="18" spans="1:20" ht="13.5" customHeight="1">
      <c r="A18" s="2">
        <v>11</v>
      </c>
      <c r="B18" s="2" t="s">
        <v>24</v>
      </c>
      <c r="C18" s="22">
        <v>1682.32</v>
      </c>
      <c r="D18" s="22">
        <v>54</v>
      </c>
      <c r="E18" s="21">
        <f t="shared" si="0"/>
        <v>3.2098530600599175E-2</v>
      </c>
      <c r="F18" s="22">
        <v>5589</v>
      </c>
      <c r="G18" s="22">
        <v>295</v>
      </c>
      <c r="H18" s="21">
        <f t="shared" si="1"/>
        <v>5.2782250849883701E-2</v>
      </c>
      <c r="I18" s="22">
        <v>1400.22</v>
      </c>
      <c r="J18" s="22">
        <v>701</v>
      </c>
      <c r="K18" s="21">
        <f t="shared" si="2"/>
        <v>0.50063561440345083</v>
      </c>
      <c r="L18" s="22">
        <f t="shared" si="6"/>
        <v>8671.5400000000009</v>
      </c>
      <c r="M18" s="22">
        <f t="shared" si="6"/>
        <v>1050</v>
      </c>
      <c r="N18" s="21">
        <f t="shared" si="3"/>
        <v>0.12108575870030006</v>
      </c>
      <c r="O18" s="34">
        <v>3329.12</v>
      </c>
      <c r="P18" s="23">
        <v>352</v>
      </c>
      <c r="Q18" s="21">
        <f t="shared" si="4"/>
        <v>0.1057336473302254</v>
      </c>
      <c r="R18" s="2">
        <f t="shared" si="7"/>
        <v>12000.66</v>
      </c>
      <c r="S18" s="2">
        <f t="shared" si="7"/>
        <v>1402</v>
      </c>
      <c r="T18" s="21">
        <f t="shared" si="5"/>
        <v>0.1168269078534014</v>
      </c>
    </row>
    <row r="19" spans="1:20" ht="13.5" customHeight="1">
      <c r="A19" s="2">
        <v>12</v>
      </c>
      <c r="B19" s="2" t="s">
        <v>25</v>
      </c>
      <c r="C19" s="22">
        <v>3499.52</v>
      </c>
      <c r="D19" s="22">
        <v>705</v>
      </c>
      <c r="E19" s="21">
        <f t="shared" si="0"/>
        <v>0.20145619970738846</v>
      </c>
      <c r="F19" s="22">
        <v>4803</v>
      </c>
      <c r="G19" s="22">
        <v>490</v>
      </c>
      <c r="H19" s="21">
        <f t="shared" si="1"/>
        <v>0.10201957110139497</v>
      </c>
      <c r="I19" s="22">
        <v>1899.77</v>
      </c>
      <c r="J19" s="22">
        <v>358</v>
      </c>
      <c r="K19" s="21">
        <f t="shared" si="2"/>
        <v>0.18844386425725221</v>
      </c>
      <c r="L19" s="22">
        <f t="shared" si="6"/>
        <v>10202.290000000001</v>
      </c>
      <c r="M19" s="22">
        <f t="shared" si="6"/>
        <v>1553</v>
      </c>
      <c r="N19" s="21">
        <f t="shared" si="3"/>
        <v>0.15222072691523175</v>
      </c>
      <c r="O19" s="34">
        <v>5797.2</v>
      </c>
      <c r="P19" s="23">
        <v>714</v>
      </c>
      <c r="Q19" s="21">
        <f t="shared" si="4"/>
        <v>0.12316290623059409</v>
      </c>
      <c r="R19" s="2">
        <f t="shared" si="7"/>
        <v>15999.490000000002</v>
      </c>
      <c r="S19" s="2">
        <f t="shared" si="7"/>
        <v>2267</v>
      </c>
      <c r="T19" s="21">
        <f t="shared" si="5"/>
        <v>0.14169201643302379</v>
      </c>
    </row>
    <row r="20" spans="1:20" ht="13.5" customHeight="1">
      <c r="A20" s="2">
        <v>13</v>
      </c>
      <c r="B20" s="2" t="s">
        <v>26</v>
      </c>
      <c r="C20" s="22">
        <v>8999.5300000000007</v>
      </c>
      <c r="D20" s="22">
        <v>218</v>
      </c>
      <c r="E20" s="21">
        <f t="shared" si="0"/>
        <v>2.4223487226555162E-2</v>
      </c>
      <c r="F20" s="22">
        <v>6254.33</v>
      </c>
      <c r="G20" s="22">
        <v>901</v>
      </c>
      <c r="H20" s="21">
        <f t="shared" si="1"/>
        <v>0.1440601950968369</v>
      </c>
      <c r="I20" s="22">
        <v>4112.07</v>
      </c>
      <c r="J20" s="22">
        <v>473</v>
      </c>
      <c r="K20" s="21">
        <f t="shared" si="2"/>
        <v>0.11502722473109651</v>
      </c>
      <c r="L20" s="22">
        <f t="shared" si="6"/>
        <v>19365.93</v>
      </c>
      <c r="M20" s="22">
        <f t="shared" si="6"/>
        <v>1592</v>
      </c>
      <c r="N20" s="21">
        <f t="shared" si="3"/>
        <v>8.2206225056064952E-2</v>
      </c>
      <c r="O20" s="34">
        <v>7634.84</v>
      </c>
      <c r="P20" s="23">
        <v>1207</v>
      </c>
      <c r="Q20" s="21">
        <f t="shared" si="4"/>
        <v>0.15809106674141174</v>
      </c>
      <c r="R20" s="2">
        <f t="shared" si="7"/>
        <v>27000.77</v>
      </c>
      <c r="S20" s="2">
        <f t="shared" si="7"/>
        <v>2799</v>
      </c>
      <c r="T20" s="21">
        <f t="shared" si="5"/>
        <v>0.10366371033122389</v>
      </c>
    </row>
    <row r="21" spans="1:20" ht="13.5" customHeight="1">
      <c r="A21" s="2">
        <v>14</v>
      </c>
      <c r="B21" s="2" t="s">
        <v>27</v>
      </c>
      <c r="C21" s="22">
        <v>25799.58</v>
      </c>
      <c r="D21" s="22">
        <v>2671</v>
      </c>
      <c r="E21" s="21">
        <f t="shared" si="0"/>
        <v>0.10352881713578282</v>
      </c>
      <c r="F21" s="22">
        <v>10610.4</v>
      </c>
      <c r="G21" s="22">
        <v>1061</v>
      </c>
      <c r="H21" s="21">
        <f t="shared" si="1"/>
        <v>9.9996230113850559E-2</v>
      </c>
      <c r="I21" s="22">
        <v>7116.84</v>
      </c>
      <c r="J21" s="22">
        <v>1196</v>
      </c>
      <c r="K21" s="21">
        <f t="shared" si="2"/>
        <v>0.16805211301645112</v>
      </c>
      <c r="L21" s="22">
        <f t="shared" si="6"/>
        <v>43526.82</v>
      </c>
      <c r="M21" s="22">
        <f t="shared" si="6"/>
        <v>4928</v>
      </c>
      <c r="N21" s="21">
        <f t="shared" si="3"/>
        <v>0.11321755184504634</v>
      </c>
      <c r="O21" s="34">
        <v>19683.11</v>
      </c>
      <c r="P21" s="23">
        <v>2054</v>
      </c>
      <c r="Q21" s="21">
        <f t="shared" si="4"/>
        <v>0.10435342788817417</v>
      </c>
      <c r="R21" s="2">
        <f t="shared" si="7"/>
        <v>63209.93</v>
      </c>
      <c r="S21" s="2">
        <f t="shared" si="7"/>
        <v>6982</v>
      </c>
      <c r="T21" s="21">
        <f t="shared" si="5"/>
        <v>0.11045732846089214</v>
      </c>
    </row>
    <row r="22" spans="1:20" ht="13.5" customHeight="1">
      <c r="A22" s="2">
        <v>15</v>
      </c>
      <c r="B22" s="2" t="s">
        <v>28</v>
      </c>
      <c r="C22" s="22">
        <v>15299.84</v>
      </c>
      <c r="D22" s="22">
        <v>988</v>
      </c>
      <c r="E22" s="21">
        <f t="shared" si="0"/>
        <v>6.4575838701581192E-2</v>
      </c>
      <c r="F22" s="22">
        <v>12173.99</v>
      </c>
      <c r="G22" s="22">
        <v>2083</v>
      </c>
      <c r="H22" s="21">
        <f t="shared" si="1"/>
        <v>0.17110248981640366</v>
      </c>
      <c r="I22" s="22">
        <v>6959.09</v>
      </c>
      <c r="J22" s="22">
        <v>599</v>
      </c>
      <c r="K22" s="21">
        <f t="shared" si="2"/>
        <v>8.6074472380727934E-2</v>
      </c>
      <c r="L22" s="22">
        <f t="shared" si="6"/>
        <v>34432.92</v>
      </c>
      <c r="M22" s="22">
        <f t="shared" si="6"/>
        <v>3670</v>
      </c>
      <c r="N22" s="21">
        <f t="shared" si="3"/>
        <v>0.1065840480563368</v>
      </c>
      <c r="O22" s="34">
        <v>21565.13</v>
      </c>
      <c r="P22" s="23">
        <v>61969</v>
      </c>
      <c r="Q22" s="21">
        <f t="shared" si="4"/>
        <v>2.8735741449274825</v>
      </c>
      <c r="R22" s="2">
        <f t="shared" si="7"/>
        <v>55998.05</v>
      </c>
      <c r="S22" s="2">
        <f t="shared" si="7"/>
        <v>65639</v>
      </c>
      <c r="T22" s="21">
        <f t="shared" si="5"/>
        <v>1.1721658164882527</v>
      </c>
    </row>
    <row r="23" spans="1:20" ht="13.5" customHeight="1">
      <c r="A23" s="2">
        <v>16</v>
      </c>
      <c r="B23" s="2" t="s">
        <v>29</v>
      </c>
      <c r="C23" s="22">
        <v>16592.02</v>
      </c>
      <c r="D23" s="22">
        <v>3881</v>
      </c>
      <c r="E23" s="21">
        <f t="shared" si="0"/>
        <v>0.23390762547296831</v>
      </c>
      <c r="F23" s="22">
        <v>9492.61</v>
      </c>
      <c r="G23" s="22">
        <v>1575</v>
      </c>
      <c r="H23" s="21">
        <f t="shared" si="1"/>
        <v>0.1659185408438775</v>
      </c>
      <c r="I23" s="22">
        <v>4999.79</v>
      </c>
      <c r="J23" s="22">
        <v>167</v>
      </c>
      <c r="K23" s="21">
        <f t="shared" si="2"/>
        <v>3.3401402858920078E-2</v>
      </c>
      <c r="L23" s="22">
        <f t="shared" si="6"/>
        <v>31084.420000000002</v>
      </c>
      <c r="M23" s="22">
        <f t="shared" si="6"/>
        <v>5623</v>
      </c>
      <c r="N23" s="21">
        <f t="shared" si="3"/>
        <v>0.18089448025731217</v>
      </c>
      <c r="O23" s="34">
        <v>12915.14</v>
      </c>
      <c r="P23" s="23">
        <v>992</v>
      </c>
      <c r="Q23" s="21">
        <f t="shared" si="4"/>
        <v>7.6809078337517059E-2</v>
      </c>
      <c r="R23" s="2">
        <f t="shared" si="7"/>
        <v>43999.56</v>
      </c>
      <c r="S23" s="2">
        <f t="shared" si="7"/>
        <v>6615</v>
      </c>
      <c r="T23" s="21">
        <f t="shared" si="5"/>
        <v>0.15034241251503425</v>
      </c>
    </row>
    <row r="24" spans="1:20" ht="13.5" customHeight="1">
      <c r="A24" s="2">
        <v>17</v>
      </c>
      <c r="B24" s="2" t="s">
        <v>30</v>
      </c>
      <c r="C24" s="22">
        <v>1037</v>
      </c>
      <c r="D24" s="22">
        <v>10</v>
      </c>
      <c r="E24" s="21">
        <f t="shared" si="0"/>
        <v>9.643201542912247E-3</v>
      </c>
      <c r="F24" s="22">
        <v>3000.45</v>
      </c>
      <c r="G24" s="22">
        <v>269</v>
      </c>
      <c r="H24" s="21">
        <f t="shared" si="1"/>
        <v>8.9653218683864097E-2</v>
      </c>
      <c r="I24" s="22">
        <v>1599.55</v>
      </c>
      <c r="J24" s="22">
        <v>379</v>
      </c>
      <c r="K24" s="21">
        <f t="shared" si="2"/>
        <v>0.23694163983620395</v>
      </c>
      <c r="L24" s="22">
        <f t="shared" si="6"/>
        <v>5637</v>
      </c>
      <c r="M24" s="22">
        <f t="shared" si="6"/>
        <v>658</v>
      </c>
      <c r="N24" s="21">
        <f t="shared" si="3"/>
        <v>0.11672875643072557</v>
      </c>
      <c r="O24" s="34">
        <v>7377.73</v>
      </c>
      <c r="P24" s="23">
        <v>739</v>
      </c>
      <c r="Q24" s="21">
        <f t="shared" si="4"/>
        <v>0.10016631131797993</v>
      </c>
      <c r="R24" s="2">
        <f t="shared" si="7"/>
        <v>13014.73</v>
      </c>
      <c r="S24" s="2">
        <f t="shared" si="7"/>
        <v>1397</v>
      </c>
      <c r="T24" s="21">
        <f t="shared" si="5"/>
        <v>0.10733991408196712</v>
      </c>
    </row>
    <row r="25" spans="1:20" ht="13.5" customHeight="1">
      <c r="A25" s="2">
        <v>18</v>
      </c>
      <c r="B25" s="2" t="s">
        <v>31</v>
      </c>
      <c r="C25" s="22">
        <v>24887.26</v>
      </c>
      <c r="D25" s="22">
        <v>186</v>
      </c>
      <c r="E25" s="21">
        <f t="shared" si="0"/>
        <v>7.4737034129108634E-3</v>
      </c>
      <c r="F25" s="22">
        <v>12397.49</v>
      </c>
      <c r="G25" s="22">
        <v>643</v>
      </c>
      <c r="H25" s="21">
        <f t="shared" si="1"/>
        <v>5.1865337257783632E-2</v>
      </c>
      <c r="I25" s="22">
        <v>8382.26</v>
      </c>
      <c r="J25" s="22">
        <v>242</v>
      </c>
      <c r="K25" s="21">
        <f t="shared" si="2"/>
        <v>2.8870495546547113E-2</v>
      </c>
      <c r="L25" s="22">
        <f t="shared" si="6"/>
        <v>45667.009999999995</v>
      </c>
      <c r="M25" s="22">
        <f t="shared" si="6"/>
        <v>1071</v>
      </c>
      <c r="N25" s="21">
        <f t="shared" si="3"/>
        <v>2.3452378423724263E-2</v>
      </c>
      <c r="O25" s="34">
        <v>20560.259999999998</v>
      </c>
      <c r="P25" s="23">
        <v>915</v>
      </c>
      <c r="Q25" s="21">
        <f t="shared" si="4"/>
        <v>4.4503328265304044E-2</v>
      </c>
      <c r="R25" s="2">
        <f t="shared" si="7"/>
        <v>66227.26999999999</v>
      </c>
      <c r="S25" s="2">
        <f t="shared" si="7"/>
        <v>1986</v>
      </c>
      <c r="T25" s="21">
        <f t="shared" si="5"/>
        <v>2.9987647082538663E-2</v>
      </c>
    </row>
    <row r="26" spans="1:20" ht="13.5" customHeight="1">
      <c r="A26" s="2">
        <v>19</v>
      </c>
      <c r="B26" s="2" t="s">
        <v>32</v>
      </c>
      <c r="C26" s="22">
        <v>61700.05</v>
      </c>
      <c r="D26" s="22">
        <v>9545</v>
      </c>
      <c r="E26" s="21">
        <f t="shared" si="0"/>
        <v>0.1547000367098568</v>
      </c>
      <c r="F26" s="22">
        <v>17199.89</v>
      </c>
      <c r="G26" s="22">
        <v>3246</v>
      </c>
      <c r="H26" s="21">
        <f t="shared" si="1"/>
        <v>0.18872213717645869</v>
      </c>
      <c r="I26" s="22">
        <v>14391.73</v>
      </c>
      <c r="J26" s="22">
        <v>2258</v>
      </c>
      <c r="K26" s="21">
        <f t="shared" si="2"/>
        <v>0.15689566160565827</v>
      </c>
      <c r="L26" s="22">
        <f t="shared" si="6"/>
        <v>93291.67</v>
      </c>
      <c r="M26" s="22">
        <f t="shared" si="6"/>
        <v>15049</v>
      </c>
      <c r="N26" s="21">
        <f t="shared" si="3"/>
        <v>0.16131129392366972</v>
      </c>
      <c r="O26" s="34">
        <v>37315.910000000003</v>
      </c>
      <c r="P26" s="23">
        <v>6996</v>
      </c>
      <c r="Q26" s="21">
        <f t="shared" si="4"/>
        <v>0.18748035355428821</v>
      </c>
      <c r="R26" s="2">
        <f t="shared" si="7"/>
        <v>130607.58</v>
      </c>
      <c r="S26" s="2">
        <f t="shared" si="7"/>
        <v>22045</v>
      </c>
      <c r="T26" s="21">
        <f t="shared" si="5"/>
        <v>0.1687880596210419</v>
      </c>
    </row>
    <row r="27" spans="1:20" ht="13.5" customHeight="1">
      <c r="A27" s="2">
        <v>20</v>
      </c>
      <c r="B27" s="2" t="s">
        <v>33</v>
      </c>
      <c r="C27" s="22">
        <v>5702.97</v>
      </c>
      <c r="D27" s="22">
        <v>87</v>
      </c>
      <c r="E27" s="21">
        <f t="shared" si="0"/>
        <v>1.5255209127875475E-2</v>
      </c>
      <c r="F27" s="22">
        <v>4467.43</v>
      </c>
      <c r="G27" s="22">
        <v>447</v>
      </c>
      <c r="H27" s="21">
        <f t="shared" si="1"/>
        <v>0.1000575274822437</v>
      </c>
      <c r="I27" s="22">
        <v>2688.52</v>
      </c>
      <c r="J27" s="22">
        <v>155</v>
      </c>
      <c r="K27" s="21">
        <f t="shared" si="2"/>
        <v>5.7652537455551753E-2</v>
      </c>
      <c r="L27" s="22">
        <f t="shared" si="6"/>
        <v>12858.920000000002</v>
      </c>
      <c r="M27" s="22">
        <f t="shared" si="6"/>
        <v>689</v>
      </c>
      <c r="N27" s="21">
        <f t="shared" si="3"/>
        <v>5.358148273727497E-2</v>
      </c>
      <c r="O27" s="34">
        <v>9788.42</v>
      </c>
      <c r="P27" s="23">
        <v>174</v>
      </c>
      <c r="Q27" s="21">
        <f t="shared" si="4"/>
        <v>1.7776106869137207E-2</v>
      </c>
      <c r="R27" s="2">
        <f t="shared" si="7"/>
        <v>22647.340000000004</v>
      </c>
      <c r="S27" s="2">
        <f t="shared" si="7"/>
        <v>863</v>
      </c>
      <c r="T27" s="21">
        <f t="shared" si="5"/>
        <v>3.8106020397980507E-2</v>
      </c>
    </row>
    <row r="28" spans="1:20" ht="13.5" customHeight="1">
      <c r="A28" s="2">
        <v>21</v>
      </c>
      <c r="B28" s="2" t="s">
        <v>34</v>
      </c>
      <c r="C28" s="22">
        <v>10370.43</v>
      </c>
      <c r="D28" s="22">
        <v>7618</v>
      </c>
      <c r="E28" s="21">
        <f t="shared" si="0"/>
        <v>0.73458863325821588</v>
      </c>
      <c r="F28" s="22">
        <v>9158.1200000000008</v>
      </c>
      <c r="G28" s="22">
        <v>2109</v>
      </c>
      <c r="H28" s="21">
        <f t="shared" si="1"/>
        <v>0.23028743890667516</v>
      </c>
      <c r="I28" s="22">
        <v>4499.92</v>
      </c>
      <c r="J28" s="22">
        <v>2918</v>
      </c>
      <c r="K28" s="21">
        <f t="shared" si="2"/>
        <v>0.64845597255062315</v>
      </c>
      <c r="L28" s="22">
        <f t="shared" si="6"/>
        <v>24028.47</v>
      </c>
      <c r="M28" s="22">
        <f t="shared" si="6"/>
        <v>12645</v>
      </c>
      <c r="N28" s="21">
        <f t="shared" si="3"/>
        <v>0.52625073506552844</v>
      </c>
      <c r="O28" s="34">
        <v>19287.36</v>
      </c>
      <c r="P28" s="23">
        <v>1984</v>
      </c>
      <c r="Q28" s="21">
        <f t="shared" si="4"/>
        <v>0.10286529623546198</v>
      </c>
      <c r="R28" s="2">
        <f t="shared" si="7"/>
        <v>43315.83</v>
      </c>
      <c r="S28" s="2">
        <f t="shared" si="7"/>
        <v>14629</v>
      </c>
      <c r="T28" s="21">
        <f t="shared" si="5"/>
        <v>0.33772872411771859</v>
      </c>
    </row>
    <row r="29" spans="1:20" ht="13.5" customHeight="1">
      <c r="A29" s="2"/>
      <c r="B29" s="2" t="s">
        <v>35</v>
      </c>
      <c r="C29" s="22"/>
      <c r="D29" s="22"/>
      <c r="E29" s="21" t="e">
        <f t="shared" si="0"/>
        <v>#DIV/0!</v>
      </c>
      <c r="F29" s="22"/>
      <c r="G29" s="22"/>
      <c r="H29" s="21" t="e">
        <f t="shared" si="1"/>
        <v>#DIV/0!</v>
      </c>
      <c r="I29" s="22"/>
      <c r="J29" s="22"/>
      <c r="K29" s="21" t="e">
        <f t="shared" si="2"/>
        <v>#DIV/0!</v>
      </c>
      <c r="L29" s="22"/>
      <c r="M29" s="22"/>
      <c r="N29" s="21" t="e">
        <f t="shared" si="3"/>
        <v>#DIV/0!</v>
      </c>
      <c r="O29" s="34"/>
      <c r="P29" s="23"/>
      <c r="Q29" s="21"/>
      <c r="R29" s="2">
        <f t="shared" si="7"/>
        <v>0</v>
      </c>
      <c r="S29" s="2">
        <f t="shared" si="7"/>
        <v>0</v>
      </c>
      <c r="T29" s="21"/>
    </row>
    <row r="30" spans="1:20" ht="13.5" customHeight="1">
      <c r="A30" s="2">
        <v>22</v>
      </c>
      <c r="B30" s="2" t="s">
        <v>36</v>
      </c>
      <c r="C30" s="22">
        <v>2592</v>
      </c>
      <c r="D30" s="22">
        <v>10</v>
      </c>
      <c r="E30" s="21">
        <f t="shared" si="0"/>
        <v>3.8580246913580245E-3</v>
      </c>
      <c r="F30" s="22">
        <v>3127</v>
      </c>
      <c r="G30" s="22">
        <v>80</v>
      </c>
      <c r="H30" s="21">
        <f t="shared" si="1"/>
        <v>2.5583626479053406E-2</v>
      </c>
      <c r="I30" s="22">
        <v>1740.17</v>
      </c>
      <c r="J30" s="22">
        <v>246</v>
      </c>
      <c r="K30" s="21">
        <f t="shared" si="2"/>
        <v>0.14136549877310836</v>
      </c>
      <c r="L30" s="22">
        <f t="shared" si="6"/>
        <v>7459.17</v>
      </c>
      <c r="M30" s="22">
        <f t="shared" si="6"/>
        <v>336</v>
      </c>
      <c r="N30" s="21">
        <f t="shared" si="3"/>
        <v>4.5045226211495377E-2</v>
      </c>
      <c r="O30" s="34">
        <v>7540.97</v>
      </c>
      <c r="P30" s="23">
        <v>619</v>
      </c>
      <c r="Q30" s="21">
        <f t="shared" si="4"/>
        <v>8.2084930718461943E-2</v>
      </c>
      <c r="R30" s="2">
        <f t="shared" si="7"/>
        <v>15000.14</v>
      </c>
      <c r="S30" s="2">
        <f t="shared" si="7"/>
        <v>955</v>
      </c>
      <c r="T30" s="21">
        <f t="shared" si="5"/>
        <v>6.3666072449990466E-2</v>
      </c>
    </row>
    <row r="31" spans="1:20" ht="13.5" customHeight="1">
      <c r="A31" s="2">
        <v>23</v>
      </c>
      <c r="B31" s="2" t="s">
        <v>37</v>
      </c>
      <c r="C31" s="22">
        <v>1555</v>
      </c>
      <c r="D31" s="22">
        <v>10</v>
      </c>
      <c r="E31" s="21">
        <f t="shared" si="0"/>
        <v>6.4308681672025723E-3</v>
      </c>
      <c r="F31" s="22">
        <v>670</v>
      </c>
      <c r="G31" s="22">
        <v>1466</v>
      </c>
      <c r="H31" s="21">
        <f t="shared" si="1"/>
        <v>2.1880597014925374</v>
      </c>
      <c r="I31" s="22">
        <v>474</v>
      </c>
      <c r="J31" s="22">
        <v>1203</v>
      </c>
      <c r="K31" s="21">
        <f t="shared" si="2"/>
        <v>2.537974683544304</v>
      </c>
      <c r="L31" s="22">
        <f t="shared" si="6"/>
        <v>2699</v>
      </c>
      <c r="M31" s="22">
        <f t="shared" si="6"/>
        <v>2679</v>
      </c>
      <c r="N31" s="21">
        <f t="shared" si="3"/>
        <v>0.99258984809188588</v>
      </c>
      <c r="O31" s="34">
        <v>3125</v>
      </c>
      <c r="P31" s="23">
        <v>1180</v>
      </c>
      <c r="Q31" s="21">
        <f t="shared" si="4"/>
        <v>0.37759999999999999</v>
      </c>
      <c r="R31" s="2">
        <f t="shared" si="7"/>
        <v>5824</v>
      </c>
      <c r="S31" s="2">
        <f t="shared" si="7"/>
        <v>3859</v>
      </c>
      <c r="T31" s="21">
        <f t="shared" si="5"/>
        <v>0.66260302197802201</v>
      </c>
    </row>
    <row r="32" spans="1:20" ht="13.5" customHeight="1">
      <c r="A32" s="2">
        <v>24</v>
      </c>
      <c r="B32" s="2" t="s">
        <v>38</v>
      </c>
      <c r="C32" s="22">
        <v>0</v>
      </c>
      <c r="D32" s="22">
        <v>0</v>
      </c>
      <c r="E32" s="21" t="e">
        <f t="shared" si="0"/>
        <v>#DIV/0!</v>
      </c>
      <c r="F32" s="22">
        <v>335</v>
      </c>
      <c r="G32" s="22">
        <v>177</v>
      </c>
      <c r="H32" s="21">
        <f t="shared" si="1"/>
        <v>0.5283582089552239</v>
      </c>
      <c r="I32" s="22">
        <v>158</v>
      </c>
      <c r="J32" s="22">
        <v>147</v>
      </c>
      <c r="K32" s="21">
        <f t="shared" si="2"/>
        <v>0.930379746835443</v>
      </c>
      <c r="L32" s="22">
        <f>SUM(I32+F32+C32)</f>
        <v>493</v>
      </c>
      <c r="M32" s="22">
        <f>SUM(J32+G32+D32)</f>
        <v>324</v>
      </c>
      <c r="N32" s="21">
        <f t="shared" si="3"/>
        <v>0.65720081135902642</v>
      </c>
      <c r="O32" s="34">
        <v>1134</v>
      </c>
      <c r="P32" s="23">
        <v>80</v>
      </c>
      <c r="Q32" s="21">
        <f t="shared" si="4"/>
        <v>7.0546737213403876E-2</v>
      </c>
      <c r="R32" s="2">
        <f>SUM(O32+L32)</f>
        <v>1627</v>
      </c>
      <c r="S32" s="2">
        <f>SUM(P32+M32)</f>
        <v>404</v>
      </c>
      <c r="T32" s="21">
        <f t="shared" si="5"/>
        <v>0.24830977258758452</v>
      </c>
    </row>
    <row r="33" spans="1:20" ht="13.5" customHeight="1">
      <c r="A33" s="2"/>
      <c r="B33" s="2" t="s">
        <v>77</v>
      </c>
      <c r="C33" s="22">
        <f>SUM(C7:C32)</f>
        <v>2172424.1900000004</v>
      </c>
      <c r="D33" s="22">
        <f t="shared" ref="D33:S33" si="8">SUM(D7:D32)</f>
        <v>458363</v>
      </c>
      <c r="E33" s="21">
        <f t="shared" si="0"/>
        <v>0.21099148228505038</v>
      </c>
      <c r="F33" s="22">
        <f t="shared" si="8"/>
        <v>656689.68999999994</v>
      </c>
      <c r="G33" s="22">
        <f t="shared" si="8"/>
        <v>175941</v>
      </c>
      <c r="H33" s="21">
        <f t="shared" si="1"/>
        <v>0.2679210632955118</v>
      </c>
      <c r="I33" s="22">
        <v>562871</v>
      </c>
      <c r="J33" s="22">
        <f t="shared" si="8"/>
        <v>102675</v>
      </c>
      <c r="K33" s="21">
        <f t="shared" si="2"/>
        <v>0.18241302181139196</v>
      </c>
      <c r="L33" s="22">
        <f t="shared" si="8"/>
        <v>3391984.8599999989</v>
      </c>
      <c r="M33" s="22">
        <f t="shared" si="8"/>
        <v>736979</v>
      </c>
      <c r="N33" s="21">
        <f t="shared" si="3"/>
        <v>0.21727072213406054</v>
      </c>
      <c r="O33" s="22">
        <f t="shared" si="8"/>
        <v>1960346.02</v>
      </c>
      <c r="P33" s="22">
        <f t="shared" si="8"/>
        <v>410179</v>
      </c>
      <c r="Q33" s="21">
        <f t="shared" si="4"/>
        <v>0.20923806094191474</v>
      </c>
      <c r="R33" s="22">
        <f>L33+O33</f>
        <v>5352330.879999999</v>
      </c>
      <c r="S33" s="22">
        <f t="shared" si="8"/>
        <v>1147158</v>
      </c>
      <c r="T33" s="21">
        <f t="shared" si="5"/>
        <v>0.21432867767696759</v>
      </c>
    </row>
    <row r="34" spans="1:20" ht="13.5" customHeight="1">
      <c r="A34" s="2"/>
      <c r="B34" s="2" t="s">
        <v>78</v>
      </c>
      <c r="C34" s="22"/>
      <c r="D34" s="22"/>
      <c r="E34" s="21" t="e">
        <f t="shared" si="0"/>
        <v>#DIV/0!</v>
      </c>
      <c r="F34" s="22"/>
      <c r="G34" s="22"/>
      <c r="H34" s="21" t="e">
        <f t="shared" si="1"/>
        <v>#DIV/0!</v>
      </c>
      <c r="I34" s="22"/>
      <c r="J34" s="22"/>
      <c r="K34" s="21" t="e">
        <f t="shared" si="2"/>
        <v>#DIV/0!</v>
      </c>
      <c r="L34" s="22">
        <f t="shared" si="6"/>
        <v>0</v>
      </c>
      <c r="M34" s="22">
        <f t="shared" si="6"/>
        <v>0</v>
      </c>
      <c r="N34" s="21" t="e">
        <f t="shared" si="3"/>
        <v>#DIV/0!</v>
      </c>
      <c r="O34" s="34"/>
      <c r="P34" s="23"/>
      <c r="Q34" s="21" t="e">
        <f t="shared" si="4"/>
        <v>#DIV/0!</v>
      </c>
      <c r="R34" s="2"/>
      <c r="S34" s="2"/>
      <c r="T34" s="21" t="e">
        <f t="shared" si="5"/>
        <v>#DIV/0!</v>
      </c>
    </row>
    <row r="35" spans="1:20" ht="13.5" customHeight="1">
      <c r="A35" s="2">
        <v>25</v>
      </c>
      <c r="B35" s="2" t="s">
        <v>39</v>
      </c>
      <c r="C35" s="22">
        <v>15000.19</v>
      </c>
      <c r="D35" s="22">
        <v>3189</v>
      </c>
      <c r="E35" s="21">
        <f t="shared" si="0"/>
        <v>0.21259730710077671</v>
      </c>
      <c r="F35" s="22">
        <v>16083.06</v>
      </c>
      <c r="G35" s="22">
        <v>6568</v>
      </c>
      <c r="H35" s="21">
        <f t="shared" si="1"/>
        <v>0.40837999733881492</v>
      </c>
      <c r="I35" s="22">
        <v>16500</v>
      </c>
      <c r="J35" s="22">
        <v>1189</v>
      </c>
      <c r="K35" s="21">
        <f t="shared" si="2"/>
        <v>7.2060606060606061E-2</v>
      </c>
      <c r="L35" s="22">
        <f t="shared" si="6"/>
        <v>47583.25</v>
      </c>
      <c r="M35" s="22">
        <f t="shared" si="6"/>
        <v>10946</v>
      </c>
      <c r="N35" s="21">
        <f t="shared" si="3"/>
        <v>0.23003893176695581</v>
      </c>
      <c r="O35" s="34">
        <v>61287.57</v>
      </c>
      <c r="P35" s="23">
        <v>5656</v>
      </c>
      <c r="Q35" s="21">
        <f t="shared" si="4"/>
        <v>9.2286249887212041E-2</v>
      </c>
      <c r="R35" s="2">
        <f t="shared" si="7"/>
        <v>108870.82</v>
      </c>
      <c r="S35" s="2">
        <f t="shared" si="7"/>
        <v>16602</v>
      </c>
      <c r="T35" s="21">
        <f t="shared" si="5"/>
        <v>0.15249265138262025</v>
      </c>
    </row>
    <row r="36" spans="1:20" ht="13.5" customHeight="1">
      <c r="A36" s="2">
        <v>26</v>
      </c>
      <c r="B36" s="2" t="s">
        <v>40</v>
      </c>
      <c r="C36" s="22">
        <v>1000</v>
      </c>
      <c r="D36" s="22">
        <v>36</v>
      </c>
      <c r="E36" s="21">
        <f t="shared" si="0"/>
        <v>3.5999999999999997E-2</v>
      </c>
      <c r="F36" s="22">
        <v>1340.1</v>
      </c>
      <c r="G36" s="22">
        <v>686</v>
      </c>
      <c r="H36" s="21">
        <f t="shared" si="1"/>
        <v>0.51190209685844346</v>
      </c>
      <c r="I36" s="22">
        <v>400</v>
      </c>
      <c r="J36" s="22">
        <v>119</v>
      </c>
      <c r="K36" s="21">
        <f t="shared" si="2"/>
        <v>0.29749999999999999</v>
      </c>
      <c r="L36" s="22">
        <f t="shared" si="6"/>
        <v>2740.1</v>
      </c>
      <c r="M36" s="22">
        <f t="shared" si="6"/>
        <v>841</v>
      </c>
      <c r="N36" s="21">
        <f t="shared" si="3"/>
        <v>0.30692310499616804</v>
      </c>
      <c r="O36" s="34">
        <v>5394.22</v>
      </c>
      <c r="P36" s="23">
        <v>928</v>
      </c>
      <c r="Q36" s="21">
        <f t="shared" si="4"/>
        <v>0.17203599408255502</v>
      </c>
      <c r="R36" s="2">
        <f t="shared" si="7"/>
        <v>8134.32</v>
      </c>
      <c r="S36" s="2">
        <f t="shared" si="7"/>
        <v>1769</v>
      </c>
      <c r="T36" s="21">
        <f t="shared" si="5"/>
        <v>0.21747361795454323</v>
      </c>
    </row>
    <row r="37" spans="1:20" ht="13.5" customHeight="1">
      <c r="A37" s="2">
        <v>27</v>
      </c>
      <c r="B37" s="2" t="s">
        <v>41</v>
      </c>
      <c r="C37" s="22">
        <v>0</v>
      </c>
      <c r="D37" s="22">
        <v>0</v>
      </c>
      <c r="E37" s="21" t="e">
        <f t="shared" si="0"/>
        <v>#DIV/0!</v>
      </c>
      <c r="F37" s="22">
        <v>335</v>
      </c>
      <c r="G37" s="22">
        <v>3</v>
      </c>
      <c r="H37" s="21">
        <f t="shared" si="1"/>
        <v>8.9552238805970154E-3</v>
      </c>
      <c r="I37" s="22">
        <v>300</v>
      </c>
      <c r="J37" s="22">
        <v>1</v>
      </c>
      <c r="K37" s="21">
        <f t="shared" si="2"/>
        <v>3.3333333333333335E-3</v>
      </c>
      <c r="L37" s="22">
        <f t="shared" si="6"/>
        <v>635</v>
      </c>
      <c r="M37" s="22">
        <f t="shared" si="6"/>
        <v>4</v>
      </c>
      <c r="N37" s="21">
        <f t="shared" si="3"/>
        <v>6.2992125984251968E-3</v>
      </c>
      <c r="O37" s="34">
        <v>1235</v>
      </c>
      <c r="P37" s="23">
        <v>0</v>
      </c>
      <c r="Q37" s="21">
        <f t="shared" si="4"/>
        <v>0</v>
      </c>
      <c r="R37" s="2">
        <f t="shared" si="7"/>
        <v>1870</v>
      </c>
      <c r="S37" s="2">
        <f t="shared" si="7"/>
        <v>4</v>
      </c>
      <c r="T37" s="21">
        <f t="shared" si="5"/>
        <v>2.1390374331550803E-3</v>
      </c>
    </row>
    <row r="38" spans="1:20" ht="13.5" customHeight="1">
      <c r="A38" s="2">
        <v>28</v>
      </c>
      <c r="B38" s="2" t="s">
        <v>42</v>
      </c>
      <c r="C38" s="22">
        <v>0</v>
      </c>
      <c r="D38" s="22">
        <v>1</v>
      </c>
      <c r="E38" s="21" t="e">
        <f t="shared" si="0"/>
        <v>#DIV/0!</v>
      </c>
      <c r="F38" s="22">
        <v>335</v>
      </c>
      <c r="G38" s="22">
        <v>100</v>
      </c>
      <c r="H38" s="21">
        <f t="shared" si="1"/>
        <v>0.29850746268656714</v>
      </c>
      <c r="I38" s="22">
        <v>300</v>
      </c>
      <c r="J38" s="22">
        <v>33</v>
      </c>
      <c r="K38" s="21">
        <f t="shared" si="2"/>
        <v>0.11</v>
      </c>
      <c r="L38" s="22">
        <f t="shared" si="6"/>
        <v>635</v>
      </c>
      <c r="M38" s="22">
        <f t="shared" si="6"/>
        <v>134</v>
      </c>
      <c r="N38" s="21">
        <f t="shared" si="3"/>
        <v>0.21102362204724409</v>
      </c>
      <c r="O38" s="34">
        <v>1236</v>
      </c>
      <c r="P38" s="23">
        <v>25</v>
      </c>
      <c r="Q38" s="21">
        <f t="shared" si="4"/>
        <v>2.0226537216828478E-2</v>
      </c>
      <c r="R38" s="2">
        <f t="shared" si="7"/>
        <v>1871</v>
      </c>
      <c r="S38" s="2">
        <f t="shared" si="7"/>
        <v>159</v>
      </c>
      <c r="T38" s="21">
        <f t="shared" si="5"/>
        <v>8.4981293425975421E-2</v>
      </c>
    </row>
    <row r="39" spans="1:20" ht="13.5" customHeight="1">
      <c r="A39" s="2">
        <v>29</v>
      </c>
      <c r="B39" s="2" t="s">
        <v>43</v>
      </c>
      <c r="C39" s="22">
        <v>0</v>
      </c>
      <c r="D39" s="22">
        <v>0</v>
      </c>
      <c r="E39" s="21" t="e">
        <f t="shared" si="0"/>
        <v>#DIV/0!</v>
      </c>
      <c r="F39" s="22">
        <v>670</v>
      </c>
      <c r="G39" s="22">
        <v>0</v>
      </c>
      <c r="H39" s="21">
        <f t="shared" si="1"/>
        <v>0</v>
      </c>
      <c r="I39" s="22">
        <v>316</v>
      </c>
      <c r="J39" s="22">
        <v>0</v>
      </c>
      <c r="K39" s="21">
        <f t="shared" si="2"/>
        <v>0</v>
      </c>
      <c r="L39" s="22">
        <f t="shared" si="6"/>
        <v>986</v>
      </c>
      <c r="M39" s="22">
        <f t="shared" si="6"/>
        <v>0</v>
      </c>
      <c r="N39" s="21">
        <f t="shared" si="3"/>
        <v>0</v>
      </c>
      <c r="O39" s="34">
        <v>2984</v>
      </c>
      <c r="P39" s="23">
        <v>0</v>
      </c>
      <c r="Q39" s="21">
        <f t="shared" si="4"/>
        <v>0</v>
      </c>
      <c r="R39" s="2">
        <f t="shared" si="7"/>
        <v>3970</v>
      </c>
      <c r="S39" s="2">
        <f t="shared" si="7"/>
        <v>0</v>
      </c>
      <c r="T39" s="21">
        <f t="shared" si="5"/>
        <v>0</v>
      </c>
    </row>
    <row r="40" spans="1:20" ht="13.5" customHeight="1">
      <c r="A40" s="2">
        <v>30</v>
      </c>
      <c r="B40" s="2" t="s">
        <v>44</v>
      </c>
      <c r="C40" s="22">
        <v>15000</v>
      </c>
      <c r="D40" s="22">
        <v>2119</v>
      </c>
      <c r="E40" s="21">
        <f t="shared" si="0"/>
        <v>0.14126666666666668</v>
      </c>
      <c r="F40" s="22">
        <v>15514.34</v>
      </c>
      <c r="G40" s="22">
        <v>1970</v>
      </c>
      <c r="H40" s="21">
        <f t="shared" si="1"/>
        <v>0.12697929786249368</v>
      </c>
      <c r="I40" s="22">
        <v>17823.7</v>
      </c>
      <c r="J40" s="22">
        <v>6716</v>
      </c>
      <c r="K40" s="21">
        <f t="shared" si="2"/>
        <v>0.37680167417539567</v>
      </c>
      <c r="L40" s="22">
        <f t="shared" si="6"/>
        <v>48338.04</v>
      </c>
      <c r="M40" s="22">
        <f t="shared" si="6"/>
        <v>10805</v>
      </c>
      <c r="N40" s="21">
        <f t="shared" si="3"/>
        <v>0.22352995694488234</v>
      </c>
      <c r="O40" s="34">
        <v>52862.65</v>
      </c>
      <c r="P40" s="23">
        <v>1710</v>
      </c>
      <c r="Q40" s="21">
        <f t="shared" si="4"/>
        <v>3.2347981041434735E-2</v>
      </c>
      <c r="R40" s="2">
        <f t="shared" si="7"/>
        <v>101200.69</v>
      </c>
      <c r="S40" s="2">
        <f t="shared" si="7"/>
        <v>12515</v>
      </c>
      <c r="T40" s="21">
        <f>S40/R40</f>
        <v>0.12366516473356061</v>
      </c>
    </row>
    <row r="41" spans="1:20" ht="13.5" customHeight="1">
      <c r="A41" s="2">
        <v>31</v>
      </c>
      <c r="B41" s="2" t="s">
        <v>45</v>
      </c>
      <c r="C41" s="22">
        <v>13000.28</v>
      </c>
      <c r="D41" s="22">
        <v>5054</v>
      </c>
      <c r="E41" s="21">
        <f t="shared" si="0"/>
        <v>0.38876085745845473</v>
      </c>
      <c r="F41" s="22">
        <v>16975.75</v>
      </c>
      <c r="G41" s="22">
        <v>2519</v>
      </c>
      <c r="H41" s="21">
        <f t="shared" si="1"/>
        <v>0.14838814190831037</v>
      </c>
      <c r="I41" s="22">
        <v>364</v>
      </c>
      <c r="J41" s="22">
        <v>61</v>
      </c>
      <c r="K41" s="21">
        <f t="shared" si="2"/>
        <v>0.16758241758241757</v>
      </c>
      <c r="L41" s="22">
        <f t="shared" si="6"/>
        <v>30340.03</v>
      </c>
      <c r="M41" s="22">
        <f t="shared" si="6"/>
        <v>7634</v>
      </c>
      <c r="N41" s="21">
        <f t="shared" si="3"/>
        <v>0.25161478086870714</v>
      </c>
      <c r="O41" s="34">
        <v>72553.429999999993</v>
      </c>
      <c r="P41" s="23">
        <v>13024</v>
      </c>
      <c r="Q41" s="21">
        <f t="shared" si="4"/>
        <v>0.17950908730297108</v>
      </c>
      <c r="R41" s="2">
        <f t="shared" si="7"/>
        <v>102893.45999999999</v>
      </c>
      <c r="S41" s="2">
        <f t="shared" si="7"/>
        <v>20658</v>
      </c>
      <c r="T41" s="21">
        <f t="shared" ref="T41:T47" si="9">S41/R41</f>
        <v>0.20077077785118705</v>
      </c>
    </row>
    <row r="42" spans="1:20" ht="13.5" customHeight="1">
      <c r="A42" s="2">
        <v>32</v>
      </c>
      <c r="B42" s="2" t="s">
        <v>46</v>
      </c>
      <c r="C42" s="22">
        <v>2000</v>
      </c>
      <c r="D42" s="22">
        <v>1735</v>
      </c>
      <c r="E42" s="21">
        <f t="shared" si="0"/>
        <v>0.86750000000000005</v>
      </c>
      <c r="F42" s="22">
        <v>8239</v>
      </c>
      <c r="G42" s="22">
        <v>4816</v>
      </c>
      <c r="H42" s="21">
        <f t="shared" si="1"/>
        <v>0.58453695836873409</v>
      </c>
      <c r="I42" s="22">
        <v>599.70000000000005</v>
      </c>
      <c r="J42" s="22">
        <v>0</v>
      </c>
      <c r="K42" s="21">
        <f t="shared" si="2"/>
        <v>0</v>
      </c>
      <c r="L42" s="22">
        <f t="shared" si="6"/>
        <v>10838.7</v>
      </c>
      <c r="M42" s="22">
        <f t="shared" si="6"/>
        <v>6551</v>
      </c>
      <c r="N42" s="21">
        <f t="shared" si="3"/>
        <v>0.604408277745486</v>
      </c>
      <c r="O42" s="34">
        <v>15161</v>
      </c>
      <c r="P42" s="23">
        <v>11634</v>
      </c>
      <c r="Q42" s="21">
        <f t="shared" si="4"/>
        <v>0.76736363036738997</v>
      </c>
      <c r="R42" s="2">
        <f t="shared" si="7"/>
        <v>25999.7</v>
      </c>
      <c r="S42" s="2">
        <f t="shared" si="7"/>
        <v>18185</v>
      </c>
      <c r="T42" s="21">
        <f t="shared" si="9"/>
        <v>0.69943114728246858</v>
      </c>
    </row>
    <row r="43" spans="1:20" ht="13.5" customHeight="1">
      <c r="A43" s="2">
        <v>33</v>
      </c>
      <c r="B43" s="2" t="s">
        <v>47</v>
      </c>
      <c r="C43" s="22">
        <v>0</v>
      </c>
      <c r="D43" s="22">
        <v>15</v>
      </c>
      <c r="E43" s="21" t="e">
        <f t="shared" si="0"/>
        <v>#DIV/0!</v>
      </c>
      <c r="F43" s="22">
        <v>335</v>
      </c>
      <c r="G43" s="22">
        <v>0</v>
      </c>
      <c r="H43" s="21">
        <f t="shared" si="1"/>
        <v>0</v>
      </c>
      <c r="I43" s="22">
        <v>300</v>
      </c>
      <c r="J43" s="22">
        <v>0</v>
      </c>
      <c r="K43" s="21">
        <f t="shared" si="2"/>
        <v>0</v>
      </c>
      <c r="L43" s="22">
        <f t="shared" si="6"/>
        <v>635</v>
      </c>
      <c r="M43" s="22">
        <f t="shared" si="6"/>
        <v>15</v>
      </c>
      <c r="N43" s="21">
        <f t="shared" si="3"/>
        <v>2.3622047244094488E-2</v>
      </c>
      <c r="O43" s="34">
        <v>1235</v>
      </c>
      <c r="P43" s="23">
        <v>1</v>
      </c>
      <c r="Q43" s="21">
        <f t="shared" si="4"/>
        <v>8.0971659919028337E-4</v>
      </c>
      <c r="R43" s="2">
        <f t="shared" si="7"/>
        <v>1870</v>
      </c>
      <c r="S43" s="2">
        <f t="shared" si="7"/>
        <v>16</v>
      </c>
      <c r="T43" s="21">
        <f t="shared" si="9"/>
        <v>8.5561497326203211E-3</v>
      </c>
    </row>
    <row r="44" spans="1:20" ht="13.5" customHeight="1">
      <c r="A44" s="2">
        <v>34</v>
      </c>
      <c r="B44" s="2" t="s">
        <v>48</v>
      </c>
      <c r="C44" s="22">
        <v>700</v>
      </c>
      <c r="D44" s="22">
        <v>1481</v>
      </c>
      <c r="E44" s="21">
        <f t="shared" si="0"/>
        <v>2.1157142857142857</v>
      </c>
      <c r="F44" s="22">
        <v>558</v>
      </c>
      <c r="G44" s="22">
        <v>0</v>
      </c>
      <c r="H44" s="21">
        <f t="shared" si="1"/>
        <v>0</v>
      </c>
      <c r="I44" s="22">
        <v>315.66000000000003</v>
      </c>
      <c r="J44" s="22">
        <v>0</v>
      </c>
      <c r="K44" s="21">
        <f t="shared" si="2"/>
        <v>0</v>
      </c>
      <c r="L44" s="22">
        <f t="shared" si="6"/>
        <v>1573.66</v>
      </c>
      <c r="M44" s="22">
        <f t="shared" si="6"/>
        <v>1481</v>
      </c>
      <c r="N44" s="21">
        <f t="shared" si="3"/>
        <v>0.9411181576706531</v>
      </c>
      <c r="O44" s="34">
        <v>4396</v>
      </c>
      <c r="P44" s="23">
        <v>26</v>
      </c>
      <c r="Q44" s="21">
        <f t="shared" si="4"/>
        <v>5.9144676979071883E-3</v>
      </c>
      <c r="R44" s="2">
        <f t="shared" si="7"/>
        <v>5969.66</v>
      </c>
      <c r="S44" s="2">
        <f t="shared" si="7"/>
        <v>1507</v>
      </c>
      <c r="T44" s="21">
        <f t="shared" si="9"/>
        <v>0.25244318771923357</v>
      </c>
    </row>
    <row r="45" spans="1:20" ht="13.5" customHeight="1">
      <c r="A45" s="2">
        <v>35</v>
      </c>
      <c r="B45" s="2" t="s">
        <v>49</v>
      </c>
      <c r="C45" s="22">
        <v>0</v>
      </c>
      <c r="D45" s="22">
        <v>0</v>
      </c>
      <c r="E45" s="21" t="e">
        <f t="shared" si="0"/>
        <v>#DIV/0!</v>
      </c>
      <c r="F45" s="22">
        <v>335</v>
      </c>
      <c r="G45" s="22">
        <v>0</v>
      </c>
      <c r="H45" s="21">
        <f t="shared" si="1"/>
        <v>0</v>
      </c>
      <c r="I45" s="22">
        <v>158</v>
      </c>
      <c r="J45" s="22">
        <v>0</v>
      </c>
      <c r="K45" s="21">
        <f t="shared" si="2"/>
        <v>0</v>
      </c>
      <c r="L45" s="22">
        <f t="shared" si="6"/>
        <v>493</v>
      </c>
      <c r="M45" s="22">
        <f t="shared" si="6"/>
        <v>0</v>
      </c>
      <c r="N45" s="21">
        <f t="shared" si="3"/>
        <v>0</v>
      </c>
      <c r="O45" s="34">
        <v>1134</v>
      </c>
      <c r="P45" s="23">
        <v>0</v>
      </c>
      <c r="Q45" s="21">
        <f t="shared" si="4"/>
        <v>0</v>
      </c>
      <c r="R45" s="2">
        <f t="shared" si="7"/>
        <v>1627</v>
      </c>
      <c r="S45" s="2">
        <f t="shared" si="7"/>
        <v>0</v>
      </c>
      <c r="T45" s="21">
        <f t="shared" si="9"/>
        <v>0</v>
      </c>
    </row>
    <row r="46" spans="1:20" ht="13.5" customHeight="1">
      <c r="A46" s="2"/>
      <c r="B46" s="2" t="s">
        <v>77</v>
      </c>
      <c r="C46" s="22">
        <f>SUM(C35:C45)</f>
        <v>46700.47</v>
      </c>
      <c r="D46" s="22">
        <f t="shared" ref="D46:S46" si="10">SUM(D35:D45)</f>
        <v>13630</v>
      </c>
      <c r="E46" s="21">
        <f t="shared" si="0"/>
        <v>0.29186001768290554</v>
      </c>
      <c r="F46" s="22">
        <f t="shared" si="10"/>
        <v>60720.25</v>
      </c>
      <c r="G46" s="22">
        <f t="shared" si="10"/>
        <v>16662</v>
      </c>
      <c r="H46" s="21">
        <f t="shared" si="1"/>
        <v>0.27440598482384376</v>
      </c>
      <c r="I46" s="22">
        <v>37378</v>
      </c>
      <c r="J46" s="22">
        <f t="shared" si="10"/>
        <v>8119</v>
      </c>
      <c r="K46" s="21">
        <f t="shared" si="2"/>
        <v>0.21721333404676549</v>
      </c>
      <c r="L46" s="22">
        <v>144798</v>
      </c>
      <c r="M46" s="22">
        <f t="shared" si="10"/>
        <v>38411</v>
      </c>
      <c r="N46" s="21">
        <f t="shared" si="3"/>
        <v>0.2652730010083012</v>
      </c>
      <c r="O46" s="22">
        <f t="shared" si="10"/>
        <v>219478.87</v>
      </c>
      <c r="P46" s="22">
        <f t="shared" si="10"/>
        <v>33004</v>
      </c>
      <c r="Q46" s="21">
        <f t="shared" si="4"/>
        <v>0.1503743845592061</v>
      </c>
      <c r="R46" s="22">
        <v>364277</v>
      </c>
      <c r="S46" s="22">
        <f t="shared" si="10"/>
        <v>71415</v>
      </c>
      <c r="T46" s="21">
        <f t="shared" si="9"/>
        <v>0.19604586619523054</v>
      </c>
    </row>
    <row r="47" spans="1:20" ht="13.5" customHeight="1">
      <c r="A47" s="2" t="s">
        <v>50</v>
      </c>
      <c r="B47" s="20"/>
      <c r="C47" s="22">
        <f>C33+C46</f>
        <v>2219124.6600000006</v>
      </c>
      <c r="D47" s="22">
        <f t="shared" ref="D47:S47" si="11">D33+D46</f>
        <v>471993</v>
      </c>
      <c r="E47" s="21">
        <f t="shared" si="0"/>
        <v>0.21269332386221146</v>
      </c>
      <c r="F47" s="22">
        <f t="shared" si="11"/>
        <v>717409.94</v>
      </c>
      <c r="G47" s="22">
        <f t="shared" si="11"/>
        <v>192603</v>
      </c>
      <c r="H47" s="21">
        <f t="shared" si="1"/>
        <v>0.26846993505554162</v>
      </c>
      <c r="I47" s="22">
        <f t="shared" si="11"/>
        <v>600249</v>
      </c>
      <c r="J47" s="22">
        <f t="shared" si="11"/>
        <v>110794</v>
      </c>
      <c r="K47" s="21">
        <f t="shared" si="2"/>
        <v>0.18458006593930185</v>
      </c>
      <c r="L47" s="22">
        <f t="shared" si="11"/>
        <v>3536782.8599999989</v>
      </c>
      <c r="M47" s="22">
        <f t="shared" si="11"/>
        <v>775390</v>
      </c>
      <c r="N47" s="21">
        <f t="shared" si="3"/>
        <v>0.21923596406481122</v>
      </c>
      <c r="O47" s="22">
        <f t="shared" si="11"/>
        <v>2179824.89</v>
      </c>
      <c r="P47" s="22">
        <f t="shared" si="11"/>
        <v>443183</v>
      </c>
      <c r="Q47" s="21">
        <f t="shared" si="4"/>
        <v>0.20331128524732092</v>
      </c>
      <c r="R47" s="22">
        <f t="shared" si="11"/>
        <v>5716607.879999999</v>
      </c>
      <c r="S47" s="22">
        <f t="shared" si="11"/>
        <v>1218573</v>
      </c>
      <c r="T47" s="21">
        <f t="shared" si="9"/>
        <v>0.21316364976917049</v>
      </c>
    </row>
    <row r="48" spans="1:20" ht="13.5" customHeight="1">
      <c r="A48" s="27"/>
      <c r="B48" s="27" t="s">
        <v>51</v>
      </c>
      <c r="C48" s="22"/>
      <c r="D48" s="22"/>
      <c r="E48" s="21"/>
      <c r="F48" s="22"/>
      <c r="G48" s="22"/>
      <c r="H48" s="21"/>
      <c r="I48" s="22"/>
      <c r="J48" s="22"/>
      <c r="K48" s="21"/>
      <c r="L48" s="22"/>
      <c r="M48" s="22"/>
      <c r="N48" s="21"/>
      <c r="O48" s="34"/>
      <c r="P48" s="23"/>
      <c r="Q48" s="21"/>
      <c r="R48" s="2"/>
      <c r="S48" s="2"/>
      <c r="T48" s="21"/>
    </row>
    <row r="49" spans="1:20" ht="13.5" customHeight="1">
      <c r="A49" s="2">
        <v>36</v>
      </c>
      <c r="B49" s="2" t="s">
        <v>53</v>
      </c>
      <c r="C49" s="22">
        <v>100000.22</v>
      </c>
      <c r="D49" s="22">
        <v>7716</v>
      </c>
      <c r="E49" s="21">
        <f t="shared" si="0"/>
        <v>7.7159830248373459E-2</v>
      </c>
      <c r="F49" s="22">
        <v>0</v>
      </c>
      <c r="G49" s="22">
        <v>0</v>
      </c>
      <c r="H49" s="21" t="e">
        <f t="shared" si="1"/>
        <v>#DIV/0!</v>
      </c>
      <c r="I49" s="22">
        <v>0</v>
      </c>
      <c r="J49" s="22">
        <v>0</v>
      </c>
      <c r="K49" s="21" t="e">
        <f t="shared" si="2"/>
        <v>#DIV/0!</v>
      </c>
      <c r="L49" s="22">
        <f t="shared" si="6"/>
        <v>100000.22</v>
      </c>
      <c r="M49" s="22">
        <f t="shared" si="6"/>
        <v>7716</v>
      </c>
      <c r="N49" s="21">
        <f t="shared" si="3"/>
        <v>7.7159830248373459E-2</v>
      </c>
      <c r="O49" s="34">
        <v>0</v>
      </c>
      <c r="P49" s="23">
        <v>0</v>
      </c>
      <c r="Q49" s="21" t="e">
        <f t="shared" si="4"/>
        <v>#DIV/0!</v>
      </c>
      <c r="R49" s="2">
        <f t="shared" si="7"/>
        <v>100000.22</v>
      </c>
      <c r="S49" s="2">
        <f t="shared" si="7"/>
        <v>7716</v>
      </c>
      <c r="T49" s="21">
        <f t="shared" si="5"/>
        <v>7.7159830248373459E-2</v>
      </c>
    </row>
    <row r="50" spans="1:20" ht="13.5" customHeight="1">
      <c r="A50" s="2">
        <v>37</v>
      </c>
      <c r="B50" s="2" t="s">
        <v>54</v>
      </c>
      <c r="C50" s="22">
        <v>0</v>
      </c>
      <c r="D50" s="22">
        <v>0</v>
      </c>
      <c r="E50" s="21" t="e">
        <f t="shared" si="0"/>
        <v>#DIV/0!</v>
      </c>
      <c r="F50" s="22">
        <v>300</v>
      </c>
      <c r="G50" s="22">
        <v>0</v>
      </c>
      <c r="H50" s="21">
        <f t="shared" si="1"/>
        <v>0</v>
      </c>
      <c r="I50" s="22">
        <v>0</v>
      </c>
      <c r="J50" s="22">
        <v>0</v>
      </c>
      <c r="K50" s="21" t="e">
        <f t="shared" si="2"/>
        <v>#DIV/0!</v>
      </c>
      <c r="L50" s="22">
        <f t="shared" si="6"/>
        <v>300</v>
      </c>
      <c r="M50" s="22">
        <f t="shared" si="6"/>
        <v>0</v>
      </c>
      <c r="N50" s="21">
        <f t="shared" si="3"/>
        <v>0</v>
      </c>
      <c r="O50" s="34">
        <v>0</v>
      </c>
      <c r="P50" s="23">
        <v>0</v>
      </c>
      <c r="Q50" s="21" t="e">
        <f t="shared" si="4"/>
        <v>#DIV/0!</v>
      </c>
      <c r="R50" s="2">
        <f t="shared" si="7"/>
        <v>300</v>
      </c>
      <c r="S50" s="2">
        <f t="shared" si="7"/>
        <v>0</v>
      </c>
      <c r="T50" s="21">
        <f t="shared" si="5"/>
        <v>0</v>
      </c>
    </row>
    <row r="51" spans="1:20" ht="13.5" customHeight="1">
      <c r="A51" s="37" t="s">
        <v>56</v>
      </c>
      <c r="B51" s="37" t="s">
        <v>57</v>
      </c>
      <c r="C51" s="22">
        <f>SUM(C49:C50)</f>
        <v>100000.22</v>
      </c>
      <c r="D51" s="22">
        <f>SUM(D49:D50)</f>
        <v>7716</v>
      </c>
      <c r="E51" s="21">
        <f t="shared" si="0"/>
        <v>7.7159830248373459E-2</v>
      </c>
      <c r="F51" s="22">
        <f>SUM(F49:F50)</f>
        <v>300</v>
      </c>
      <c r="G51" s="22">
        <f>SUM(G49:G50)</f>
        <v>0</v>
      </c>
      <c r="H51" s="21">
        <f t="shared" si="1"/>
        <v>0</v>
      </c>
      <c r="I51" s="22">
        <f>SUM(I49:I50)</f>
        <v>0</v>
      </c>
      <c r="J51" s="22">
        <f>SUM(J49:J50)</f>
        <v>0</v>
      </c>
      <c r="K51" s="21" t="e">
        <f t="shared" si="2"/>
        <v>#DIV/0!</v>
      </c>
      <c r="L51" s="22">
        <f t="shared" si="6"/>
        <v>100300.22</v>
      </c>
      <c r="M51" s="22">
        <f t="shared" si="6"/>
        <v>7716</v>
      </c>
      <c r="N51" s="21">
        <f t="shared" si="3"/>
        <v>7.6929043625228344E-2</v>
      </c>
      <c r="O51" s="33">
        <f>SUM(O49:O50)</f>
        <v>0</v>
      </c>
      <c r="P51" s="22">
        <f>SUM(P49:P50)</f>
        <v>0</v>
      </c>
      <c r="Q51" s="21" t="e">
        <f t="shared" si="4"/>
        <v>#DIV/0!</v>
      </c>
      <c r="R51" s="2">
        <f t="shared" si="7"/>
        <v>100300.22</v>
      </c>
      <c r="S51" s="2">
        <f t="shared" si="7"/>
        <v>7716</v>
      </c>
      <c r="T51" s="21">
        <f t="shared" si="5"/>
        <v>7.6929043625228344E-2</v>
      </c>
    </row>
    <row r="52" spans="1:20" ht="13.5" customHeight="1">
      <c r="A52" s="27"/>
      <c r="B52" s="27" t="s">
        <v>58</v>
      </c>
      <c r="C52" s="22"/>
      <c r="D52" s="22"/>
      <c r="E52" s="21"/>
      <c r="F52" s="22"/>
      <c r="G52" s="22"/>
      <c r="H52" s="21"/>
      <c r="I52" s="22"/>
      <c r="J52" s="22"/>
      <c r="K52" s="21"/>
      <c r="L52" s="22"/>
      <c r="M52" s="22"/>
      <c r="N52" s="21"/>
      <c r="O52" s="34"/>
      <c r="P52" s="23"/>
      <c r="Q52" s="21"/>
      <c r="R52" s="2">
        <f t="shared" si="7"/>
        <v>0</v>
      </c>
      <c r="S52" s="2">
        <f t="shared" si="7"/>
        <v>0</v>
      </c>
      <c r="T52" s="21"/>
    </row>
    <row r="53" spans="1:20" ht="13.5" customHeight="1">
      <c r="A53" s="2">
        <v>38</v>
      </c>
      <c r="B53" s="2" t="s">
        <v>59</v>
      </c>
      <c r="C53" s="22">
        <v>401887.1</v>
      </c>
      <c r="D53" s="22">
        <v>68321</v>
      </c>
      <c r="E53" s="21">
        <f t="shared" si="0"/>
        <v>0.17000048023437428</v>
      </c>
      <c r="F53" s="22">
        <v>30076.55</v>
      </c>
      <c r="G53" s="22">
        <v>3164</v>
      </c>
      <c r="H53" s="21">
        <f t="shared" si="1"/>
        <v>0.10519823583489463</v>
      </c>
      <c r="I53" s="22">
        <v>24760</v>
      </c>
      <c r="J53" s="22">
        <v>7389</v>
      </c>
      <c r="K53" s="21">
        <f t="shared" si="2"/>
        <v>0.29842487883683361</v>
      </c>
      <c r="L53" s="22">
        <f t="shared" si="6"/>
        <v>456723.64999999997</v>
      </c>
      <c r="M53" s="22">
        <f t="shared" si="6"/>
        <v>78874</v>
      </c>
      <c r="N53" s="21">
        <f t="shared" si="3"/>
        <v>0.17269523923273955</v>
      </c>
      <c r="O53" s="34">
        <v>9663.73</v>
      </c>
      <c r="P53" s="23">
        <v>2132</v>
      </c>
      <c r="Q53" s="21">
        <f t="shared" si="4"/>
        <v>0.22061874659163699</v>
      </c>
      <c r="R53" s="2">
        <f t="shared" si="7"/>
        <v>466387.37999999995</v>
      </c>
      <c r="S53" s="2">
        <f t="shared" si="7"/>
        <v>81006</v>
      </c>
      <c r="T53" s="21">
        <f t="shared" si="5"/>
        <v>0.17368823315931065</v>
      </c>
    </row>
    <row r="54" spans="1:20" ht="13.5" customHeight="1">
      <c r="A54" s="2">
        <v>39</v>
      </c>
      <c r="B54" s="2" t="s">
        <v>60</v>
      </c>
      <c r="C54" s="22">
        <v>154482</v>
      </c>
      <c r="D54" s="22">
        <v>7590</v>
      </c>
      <c r="E54" s="21">
        <f t="shared" si="0"/>
        <v>4.9131937701479785E-2</v>
      </c>
      <c r="F54" s="22">
        <v>24651</v>
      </c>
      <c r="G54" s="22">
        <v>1737</v>
      </c>
      <c r="H54" s="21">
        <f t="shared" si="1"/>
        <v>7.0463672873311428E-2</v>
      </c>
      <c r="I54" s="22">
        <v>27846.51</v>
      </c>
      <c r="J54" s="22">
        <v>16082</v>
      </c>
      <c r="K54" s="21">
        <f t="shared" si="2"/>
        <v>0.57752300018925173</v>
      </c>
      <c r="L54" s="22">
        <f t="shared" si="6"/>
        <v>206979.51</v>
      </c>
      <c r="M54" s="22">
        <f t="shared" si="6"/>
        <v>25409</v>
      </c>
      <c r="N54" s="21">
        <f t="shared" si="3"/>
        <v>0.12276094382482594</v>
      </c>
      <c r="O54" s="34">
        <v>4731.8</v>
      </c>
      <c r="P54" s="23">
        <v>2169</v>
      </c>
      <c r="Q54" s="21">
        <f t="shared" si="4"/>
        <v>0.45838792848387505</v>
      </c>
      <c r="R54" s="2">
        <f t="shared" si="7"/>
        <v>211711.31</v>
      </c>
      <c r="S54" s="2">
        <f t="shared" si="7"/>
        <v>27578</v>
      </c>
      <c r="T54" s="21">
        <f t="shared" si="5"/>
        <v>0.1302622897189574</v>
      </c>
    </row>
    <row r="55" spans="1:20" ht="13.5" customHeight="1">
      <c r="A55" s="2">
        <v>40</v>
      </c>
      <c r="B55" s="2" t="s">
        <v>61</v>
      </c>
      <c r="C55" s="22">
        <v>724512.82</v>
      </c>
      <c r="D55" s="22">
        <v>138148</v>
      </c>
      <c r="E55" s="21">
        <f t="shared" si="0"/>
        <v>0.1906770952652018</v>
      </c>
      <c r="F55" s="22">
        <v>77599.759999999995</v>
      </c>
      <c r="G55" s="22">
        <v>29024</v>
      </c>
      <c r="H55" s="21">
        <f t="shared" si="1"/>
        <v>0.37402177532507835</v>
      </c>
      <c r="I55" s="22">
        <v>97141.92</v>
      </c>
      <c r="J55" s="22">
        <v>12593</v>
      </c>
      <c r="K55" s="21">
        <f t="shared" si="2"/>
        <v>0.12963507412659747</v>
      </c>
      <c r="L55" s="22">
        <f t="shared" si="6"/>
        <v>899254.5</v>
      </c>
      <c r="M55" s="22">
        <f t="shared" si="6"/>
        <v>179765</v>
      </c>
      <c r="N55" s="21">
        <f t="shared" si="3"/>
        <v>0.19990447643019857</v>
      </c>
      <c r="O55" s="34">
        <v>5715.27</v>
      </c>
      <c r="P55" s="23">
        <v>10944</v>
      </c>
      <c r="Q55" s="21">
        <f t="shared" si="4"/>
        <v>1.9148701636143173</v>
      </c>
      <c r="R55" s="2">
        <f t="shared" si="7"/>
        <v>904969.77</v>
      </c>
      <c r="S55" s="2">
        <f t="shared" si="7"/>
        <v>190709</v>
      </c>
      <c r="T55" s="21">
        <f t="shared" si="5"/>
        <v>0.21073521605036596</v>
      </c>
    </row>
    <row r="56" spans="1:20" ht="13.5" customHeight="1">
      <c r="A56" s="37" t="s">
        <v>62</v>
      </c>
      <c r="B56" s="37"/>
      <c r="C56" s="22">
        <v>1280881</v>
      </c>
      <c r="D56" s="22">
        <f>SUM(D53:D55)</f>
        <v>214059</v>
      </c>
      <c r="E56" s="21">
        <f t="shared" si="0"/>
        <v>0.16711856917231188</v>
      </c>
      <c r="F56" s="22">
        <f>SUM(F53:F55)</f>
        <v>132327.31</v>
      </c>
      <c r="G56" s="22">
        <f>SUM(G53:G55)</f>
        <v>33925</v>
      </c>
      <c r="H56" s="21">
        <f t="shared" si="1"/>
        <v>0.25637187062897299</v>
      </c>
      <c r="I56" s="22">
        <v>149749</v>
      </c>
      <c r="J56" s="22">
        <f>SUM(J53:J55)</f>
        <v>36064</v>
      </c>
      <c r="K56" s="21">
        <f t="shared" si="2"/>
        <v>0.24082965495595965</v>
      </c>
      <c r="L56" s="22">
        <f t="shared" si="6"/>
        <v>1562957.31</v>
      </c>
      <c r="M56" s="22">
        <f t="shared" si="6"/>
        <v>284048</v>
      </c>
      <c r="N56" s="21">
        <f t="shared" si="3"/>
        <v>0.18173752935068968</v>
      </c>
      <c r="O56" s="33">
        <f>SUM(O53:O55)</f>
        <v>20110.8</v>
      </c>
      <c r="P56" s="22">
        <f>SUM(P53:P55)</f>
        <v>15245</v>
      </c>
      <c r="Q56" s="21">
        <f t="shared" si="4"/>
        <v>0.75805040077968056</v>
      </c>
      <c r="R56" s="2">
        <f t="shared" si="7"/>
        <v>1583068.11</v>
      </c>
      <c r="S56" s="2">
        <f t="shared" si="7"/>
        <v>299293</v>
      </c>
      <c r="T56" s="21">
        <f t="shared" si="5"/>
        <v>0.18905882703934954</v>
      </c>
    </row>
    <row r="57" spans="1:20" ht="13.5" customHeight="1">
      <c r="A57" s="38" t="s">
        <v>63</v>
      </c>
      <c r="B57" s="38"/>
      <c r="C57" s="22">
        <f>SUM(C56+C51+C47)</f>
        <v>3600005.8800000008</v>
      </c>
      <c r="D57" s="22">
        <f>SUM(D56+D51+D47)</f>
        <v>693768</v>
      </c>
      <c r="E57" s="21">
        <f t="shared" si="0"/>
        <v>0.19271301856873629</v>
      </c>
      <c r="F57" s="22">
        <f>SUM(F56+F51+F47)</f>
        <v>850037.25</v>
      </c>
      <c r="G57" s="22">
        <f>SUM(G56+G51+G47)</f>
        <v>226528</v>
      </c>
      <c r="H57" s="21">
        <f t="shared" si="1"/>
        <v>0.26649185079830323</v>
      </c>
      <c r="I57" s="22">
        <f>SUM(I56+I51+I47)</f>
        <v>749998</v>
      </c>
      <c r="J57" s="22">
        <f>SUM(J56+J51+J47)</f>
        <v>146858</v>
      </c>
      <c r="K57" s="21">
        <f t="shared" si="2"/>
        <v>0.19581118882983689</v>
      </c>
      <c r="L57" s="22">
        <f>SUM(L56+L51+L47)</f>
        <v>5200040.3899999987</v>
      </c>
      <c r="M57" s="22">
        <f>SUM(M56+M51+M47)</f>
        <v>1067154</v>
      </c>
      <c r="N57" s="21">
        <f t="shared" si="3"/>
        <v>0.20522032906748255</v>
      </c>
      <c r="O57" s="33">
        <f>SUM(O56+O51+O47)</f>
        <v>2199935.69</v>
      </c>
      <c r="P57" s="22">
        <f>SUM(P56+P51+P47)</f>
        <v>458428</v>
      </c>
      <c r="Q57" s="21">
        <f t="shared" si="4"/>
        <v>0.20838245503440148</v>
      </c>
      <c r="R57" s="2">
        <f t="shared" si="7"/>
        <v>7399976.0799999982</v>
      </c>
      <c r="S57" s="2">
        <f t="shared" si="7"/>
        <v>1525582</v>
      </c>
      <c r="T57" s="21">
        <f t="shared" si="5"/>
        <v>0.2061603961292805</v>
      </c>
    </row>
  </sheetData>
  <mergeCells count="14">
    <mergeCell ref="A51:B51"/>
    <mergeCell ref="A56:B56"/>
    <mergeCell ref="A57:B57"/>
    <mergeCell ref="A1:T1"/>
    <mergeCell ref="A2:T2"/>
    <mergeCell ref="A3:T3"/>
    <mergeCell ref="A4:A5"/>
    <mergeCell ref="B4:B5"/>
    <mergeCell ref="C4:E4"/>
    <mergeCell ref="F4:H4"/>
    <mergeCell ref="I4:K4"/>
    <mergeCell ref="L4:N4"/>
    <mergeCell ref="O4:Q4"/>
    <mergeCell ref="R4:T4"/>
  </mergeCells>
  <pageMargins left="0.28999999999999998" right="0.15748031496062992" top="0.22" bottom="0.15748031496062992" header="0.31496062992125984" footer="0.15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8"/>
  <sheetViews>
    <sheetView topLeftCell="A10" workbookViewId="0">
      <selection activeCell="J34" sqref="J34"/>
    </sheetView>
  </sheetViews>
  <sheetFormatPr defaultRowHeight="15"/>
  <cols>
    <col min="1" max="1" width="5.42578125" customWidth="1"/>
    <col min="2" max="2" width="24" customWidth="1"/>
    <col min="3" max="10" width="12.85546875" customWidth="1"/>
  </cols>
  <sheetData>
    <row r="1" spans="1:10" ht="2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8.75">
      <c r="A3" s="45" t="str">
        <f>ACP!A3</f>
        <v>BANK WISE PERFORMANCE : ANNUAL CREDIT PLAN AS ON :30.06.2014                     (RS. IN LACS)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ht="18.75">
      <c r="A4" s="40" t="s">
        <v>64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45" customHeight="1">
      <c r="A5" s="18" t="s">
        <v>2</v>
      </c>
      <c r="B5" s="19" t="s">
        <v>65</v>
      </c>
      <c r="C5" s="41" t="s">
        <v>66</v>
      </c>
      <c r="D5" s="41"/>
      <c r="E5" s="41"/>
      <c r="F5" s="42" t="s">
        <v>67</v>
      </c>
      <c r="G5" s="42"/>
      <c r="H5" s="42"/>
      <c r="I5" s="42" t="s">
        <v>68</v>
      </c>
      <c r="J5" s="42"/>
    </row>
    <row r="6" spans="1:10">
      <c r="A6" s="18"/>
      <c r="B6" s="19"/>
      <c r="C6" s="18" t="s">
        <v>9</v>
      </c>
      <c r="D6" s="18" t="s">
        <v>10</v>
      </c>
      <c r="E6" s="19" t="s">
        <v>11</v>
      </c>
      <c r="F6" s="18" t="s">
        <v>9</v>
      </c>
      <c r="G6" s="18" t="s">
        <v>10</v>
      </c>
      <c r="H6" s="19" t="s">
        <v>11</v>
      </c>
      <c r="I6" s="19" t="s">
        <v>69</v>
      </c>
      <c r="J6" s="5" t="s">
        <v>10</v>
      </c>
    </row>
    <row r="7" spans="1:10">
      <c r="A7" s="20"/>
      <c r="B7" s="20" t="s">
        <v>12</v>
      </c>
      <c r="C7" s="22"/>
      <c r="D7" s="22"/>
      <c r="E7" s="22"/>
      <c r="F7" s="22"/>
      <c r="G7" s="22"/>
      <c r="H7" s="22"/>
      <c r="I7" s="22"/>
      <c r="J7" s="22"/>
    </row>
    <row r="8" spans="1:10">
      <c r="A8" s="1">
        <v>1</v>
      </c>
      <c r="B8" s="1" t="s">
        <v>13</v>
      </c>
      <c r="C8" s="6">
        <v>1075304</v>
      </c>
      <c r="D8" s="6">
        <v>150590</v>
      </c>
      <c r="E8" s="7">
        <f t="shared" ref="E8:E58" si="0">SUM(D8/C8)</f>
        <v>0.140044117756467</v>
      </c>
      <c r="F8" s="6">
        <f>ACP!R7</f>
        <v>1539207</v>
      </c>
      <c r="G8" s="6">
        <f>ACP!S7</f>
        <v>303955</v>
      </c>
      <c r="H8" s="7">
        <f t="shared" ref="H8:H58" si="1">SUM(G8/F8)</f>
        <v>0.19747506345800142</v>
      </c>
      <c r="I8" s="8">
        <f>(F8-C8)/C8</f>
        <v>0.43141567407914411</v>
      </c>
      <c r="J8" s="8">
        <f>(G8-D8)/D8</f>
        <v>1.0184275184275184</v>
      </c>
    </row>
    <row r="9" spans="1:10">
      <c r="A9" s="1">
        <v>2</v>
      </c>
      <c r="B9" s="1" t="s">
        <v>14</v>
      </c>
      <c r="C9" s="6">
        <v>484440</v>
      </c>
      <c r="D9" s="6">
        <v>61713</v>
      </c>
      <c r="E9" s="7">
        <f t="shared" si="0"/>
        <v>0.12739038890265048</v>
      </c>
      <c r="F9" s="6">
        <f>ACP!R8</f>
        <v>705119</v>
      </c>
      <c r="G9" s="6">
        <f>ACP!S8</f>
        <v>199996</v>
      </c>
      <c r="H9" s="7">
        <f t="shared" si="1"/>
        <v>0.28363439362717496</v>
      </c>
      <c r="I9" s="8">
        <f t="shared" ref="I9:J58" si="2">(F9-C9)/C9</f>
        <v>0.45553422508463381</v>
      </c>
      <c r="J9" s="8">
        <f t="shared" si="2"/>
        <v>2.2407434414142888</v>
      </c>
    </row>
    <row r="10" spans="1:10">
      <c r="A10" s="1">
        <v>3</v>
      </c>
      <c r="B10" s="1" t="s">
        <v>15</v>
      </c>
      <c r="C10" s="6">
        <v>554365</v>
      </c>
      <c r="D10" s="6">
        <v>93449</v>
      </c>
      <c r="E10" s="7">
        <f t="shared" si="0"/>
        <v>0.168569444319176</v>
      </c>
      <c r="F10" s="6">
        <f>ACP!R9</f>
        <v>814050.98</v>
      </c>
      <c r="G10" s="6">
        <f>ACP!S9</f>
        <v>146155</v>
      </c>
      <c r="H10" s="7">
        <f t="shared" si="1"/>
        <v>0.1795403526201762</v>
      </c>
      <c r="I10" s="8">
        <f t="shared" si="2"/>
        <v>0.4684386279797606</v>
      </c>
      <c r="J10" s="8">
        <f t="shared" si="2"/>
        <v>0.56400817558240324</v>
      </c>
    </row>
    <row r="11" spans="1:10">
      <c r="A11" s="1">
        <v>4</v>
      </c>
      <c r="B11" s="1" t="s">
        <v>16</v>
      </c>
      <c r="C11" s="6">
        <v>243986</v>
      </c>
      <c r="D11" s="6">
        <v>68848</v>
      </c>
      <c r="E11" s="7">
        <f t="shared" si="0"/>
        <v>0.28218012508914447</v>
      </c>
      <c r="F11" s="6">
        <f>ACP!R10</f>
        <v>345492.20999999996</v>
      </c>
      <c r="G11" s="6">
        <f>ACP!S10</f>
        <v>78496</v>
      </c>
      <c r="H11" s="7">
        <f t="shared" si="1"/>
        <v>0.22720049172744014</v>
      </c>
      <c r="I11" s="8">
        <f t="shared" si="2"/>
        <v>0.41603292811882636</v>
      </c>
      <c r="J11" s="8">
        <f t="shared" si="2"/>
        <v>0.14013478968161747</v>
      </c>
    </row>
    <row r="12" spans="1:10">
      <c r="A12" s="1">
        <v>5</v>
      </c>
      <c r="B12" s="1" t="s">
        <v>17</v>
      </c>
      <c r="C12" s="6">
        <v>201382</v>
      </c>
      <c r="D12" s="6">
        <v>25048</v>
      </c>
      <c r="E12" s="7">
        <f t="shared" si="0"/>
        <v>0.12438053053400999</v>
      </c>
      <c r="F12" s="6">
        <f>ACP!R11</f>
        <v>313335.93</v>
      </c>
      <c r="G12" s="6">
        <f>ACP!S11</f>
        <v>46939</v>
      </c>
      <c r="H12" s="7">
        <f t="shared" si="1"/>
        <v>0.14980407768748386</v>
      </c>
      <c r="I12" s="8">
        <f t="shared" si="2"/>
        <v>0.55592818623312901</v>
      </c>
      <c r="J12" s="8">
        <f t="shared" si="2"/>
        <v>0.87396199297349086</v>
      </c>
    </row>
    <row r="13" spans="1:10">
      <c r="A13" s="1">
        <v>6</v>
      </c>
      <c r="B13" s="1" t="s">
        <v>18</v>
      </c>
      <c r="C13" s="6">
        <v>132554</v>
      </c>
      <c r="D13" s="6">
        <v>15936</v>
      </c>
      <c r="E13" s="7">
        <f t="shared" si="0"/>
        <v>0.12022270169138616</v>
      </c>
      <c r="F13" s="6">
        <f>ACP!R12</f>
        <v>208857.69</v>
      </c>
      <c r="G13" s="6">
        <f>ACP!S12</f>
        <v>38542</v>
      </c>
      <c r="H13" s="7">
        <f t="shared" si="1"/>
        <v>0.18453713626728324</v>
      </c>
      <c r="I13" s="8">
        <f t="shared" si="2"/>
        <v>0.57564230426844909</v>
      </c>
      <c r="J13" s="8">
        <f t="shared" si="2"/>
        <v>1.4185491967871486</v>
      </c>
    </row>
    <row r="14" spans="1:10">
      <c r="A14" s="1">
        <v>7</v>
      </c>
      <c r="B14" s="1" t="s">
        <v>19</v>
      </c>
      <c r="C14" s="6">
        <v>96029</v>
      </c>
      <c r="D14" s="6">
        <v>10908</v>
      </c>
      <c r="E14" s="7">
        <f t="shared" si="0"/>
        <v>0.11359068614689313</v>
      </c>
      <c r="F14" s="6">
        <f>ACP!R13</f>
        <v>151322.5</v>
      </c>
      <c r="G14" s="6">
        <f>ACP!S13</f>
        <v>31945</v>
      </c>
      <c r="H14" s="7">
        <f t="shared" si="1"/>
        <v>0.21110542054221942</v>
      </c>
      <c r="I14" s="8">
        <f t="shared" si="2"/>
        <v>0.57580001874433762</v>
      </c>
      <c r="J14" s="8">
        <f t="shared" si="2"/>
        <v>1.9285845251191787</v>
      </c>
    </row>
    <row r="15" spans="1:10">
      <c r="A15" s="1"/>
      <c r="B15" s="2" t="s">
        <v>20</v>
      </c>
      <c r="C15" s="7"/>
      <c r="D15" s="7"/>
      <c r="E15" s="7"/>
      <c r="F15" s="6"/>
      <c r="G15" s="6"/>
      <c r="H15" s="7"/>
      <c r="I15" s="7"/>
      <c r="J15" s="7"/>
    </row>
    <row r="16" spans="1:10">
      <c r="A16" s="1">
        <v>8</v>
      </c>
      <c r="B16" s="1" t="s">
        <v>21</v>
      </c>
      <c r="C16" s="6">
        <v>255174</v>
      </c>
      <c r="D16" s="6">
        <v>50362</v>
      </c>
      <c r="E16" s="7">
        <f t="shared" si="0"/>
        <v>0.19736336774122756</v>
      </c>
      <c r="F16" s="6">
        <f>ACP!R15</f>
        <v>402099.99</v>
      </c>
      <c r="G16" s="6">
        <f>ACP!S15</f>
        <v>99751</v>
      </c>
      <c r="H16" s="7">
        <f t="shared" si="1"/>
        <v>0.24807511186458872</v>
      </c>
      <c r="I16" s="8">
        <f t="shared" si="2"/>
        <v>0.57578746267252934</v>
      </c>
      <c r="J16" s="8">
        <f t="shared" si="2"/>
        <v>0.98067987768555653</v>
      </c>
    </row>
    <row r="17" spans="1:10">
      <c r="A17" s="1">
        <v>9</v>
      </c>
      <c r="B17" s="1" t="s">
        <v>22</v>
      </c>
      <c r="C17" s="6">
        <v>219354</v>
      </c>
      <c r="D17" s="6">
        <v>29799</v>
      </c>
      <c r="E17" s="7">
        <f t="shared" si="0"/>
        <v>0.13584890177521267</v>
      </c>
      <c r="F17" s="6">
        <f>ACP!R16</f>
        <v>334370.34999999998</v>
      </c>
      <c r="G17" s="6">
        <f>ACP!S16</f>
        <v>60312</v>
      </c>
      <c r="H17" s="7">
        <f t="shared" si="1"/>
        <v>0.18037484483896377</v>
      </c>
      <c r="I17" s="8">
        <f t="shared" si="2"/>
        <v>0.52434124748124022</v>
      </c>
      <c r="J17" s="8">
        <f t="shared" si="2"/>
        <v>1.0239605355884425</v>
      </c>
    </row>
    <row r="18" spans="1:10">
      <c r="A18" s="1">
        <v>10</v>
      </c>
      <c r="B18" s="1" t="s">
        <v>23</v>
      </c>
      <c r="C18" s="6">
        <v>11897</v>
      </c>
      <c r="D18" s="6">
        <v>4576</v>
      </c>
      <c r="E18" s="7">
        <f t="shared" si="0"/>
        <v>0.38463478187778433</v>
      </c>
      <c r="F18" s="6">
        <f>ACP!R17</f>
        <v>22001.54</v>
      </c>
      <c r="G18" s="6">
        <f>ACP!S17</f>
        <v>9225</v>
      </c>
      <c r="H18" s="7">
        <f t="shared" si="1"/>
        <v>0.41928883159996982</v>
      </c>
      <c r="I18" s="8">
        <f t="shared" si="2"/>
        <v>0.84933512650247966</v>
      </c>
      <c r="J18" s="8">
        <f t="shared" si="2"/>
        <v>1.0159527972027973</v>
      </c>
    </row>
    <row r="19" spans="1:10">
      <c r="A19" s="1">
        <v>11</v>
      </c>
      <c r="B19" s="1" t="s">
        <v>24</v>
      </c>
      <c r="C19" s="6">
        <v>4010</v>
      </c>
      <c r="D19" s="6">
        <v>123</v>
      </c>
      <c r="E19" s="7">
        <f t="shared" si="0"/>
        <v>3.0673316708229426E-2</v>
      </c>
      <c r="F19" s="6">
        <f>ACP!R18</f>
        <v>12000.66</v>
      </c>
      <c r="G19" s="6">
        <f>ACP!S18</f>
        <v>1402</v>
      </c>
      <c r="H19" s="7">
        <f t="shared" si="1"/>
        <v>0.1168269078534014</v>
      </c>
      <c r="I19" s="8">
        <f t="shared" si="2"/>
        <v>1.9926832917705735</v>
      </c>
      <c r="J19" s="8">
        <f t="shared" si="2"/>
        <v>10.398373983739837</v>
      </c>
    </row>
    <row r="20" spans="1:10">
      <c r="A20" s="1">
        <v>12</v>
      </c>
      <c r="B20" s="1" t="s">
        <v>25</v>
      </c>
      <c r="C20" s="6">
        <v>6529</v>
      </c>
      <c r="D20" s="6">
        <v>1175</v>
      </c>
      <c r="E20" s="7">
        <f t="shared" si="0"/>
        <v>0.17996630418134477</v>
      </c>
      <c r="F20" s="6">
        <f>ACP!R19</f>
        <v>15999.490000000002</v>
      </c>
      <c r="G20" s="6">
        <f>ACP!S19</f>
        <v>2267</v>
      </c>
      <c r="H20" s="7">
        <f t="shared" si="1"/>
        <v>0.14169201643302379</v>
      </c>
      <c r="I20" s="8">
        <f t="shared" si="2"/>
        <v>1.4505268800735185</v>
      </c>
      <c r="J20" s="8">
        <f t="shared" si="2"/>
        <v>0.92936170212765956</v>
      </c>
    </row>
    <row r="21" spans="1:10">
      <c r="A21" s="1">
        <v>13</v>
      </c>
      <c r="B21" s="1" t="s">
        <v>26</v>
      </c>
      <c r="C21" s="6">
        <v>13655</v>
      </c>
      <c r="D21" s="6">
        <v>1208</v>
      </c>
      <c r="E21" s="7">
        <f t="shared" si="0"/>
        <v>8.8465763456609295E-2</v>
      </c>
      <c r="F21" s="6">
        <f>ACP!R20</f>
        <v>27000.77</v>
      </c>
      <c r="G21" s="6">
        <f>ACP!S20</f>
        <v>2799</v>
      </c>
      <c r="H21" s="7">
        <f t="shared" si="1"/>
        <v>0.10366371033122389</v>
      </c>
      <c r="I21" s="8">
        <f t="shared" si="2"/>
        <v>0.97735408275357016</v>
      </c>
      <c r="J21" s="8">
        <f t="shared" si="2"/>
        <v>1.3170529801324504</v>
      </c>
    </row>
    <row r="22" spans="1:10">
      <c r="A22" s="1">
        <v>14</v>
      </c>
      <c r="B22" s="1" t="s">
        <v>27</v>
      </c>
      <c r="C22" s="6">
        <v>40518</v>
      </c>
      <c r="D22" s="6">
        <v>1102</v>
      </c>
      <c r="E22" s="7">
        <f t="shared" si="0"/>
        <v>2.7197788637148921E-2</v>
      </c>
      <c r="F22" s="6">
        <f>ACP!R21</f>
        <v>63209.93</v>
      </c>
      <c r="G22" s="6">
        <f>ACP!S21</f>
        <v>6982</v>
      </c>
      <c r="H22" s="7">
        <f t="shared" si="1"/>
        <v>0.11045732846089214</v>
      </c>
      <c r="I22" s="8">
        <f t="shared" si="2"/>
        <v>0.56004565871958145</v>
      </c>
      <c r="J22" s="8">
        <f t="shared" si="2"/>
        <v>5.335753176043557</v>
      </c>
    </row>
    <row r="23" spans="1:10">
      <c r="A23" s="1">
        <v>15</v>
      </c>
      <c r="B23" s="1" t="s">
        <v>28</v>
      </c>
      <c r="C23" s="6">
        <v>30010</v>
      </c>
      <c r="D23" s="6">
        <v>2320</v>
      </c>
      <c r="E23" s="7">
        <f t="shared" si="0"/>
        <v>7.7307564145284904E-2</v>
      </c>
      <c r="F23" s="6">
        <f>ACP!R22</f>
        <v>55998.05</v>
      </c>
      <c r="G23" s="6">
        <f>ACP!S22</f>
        <v>65639</v>
      </c>
      <c r="H23" s="7">
        <f t="shared" si="1"/>
        <v>1.1721658164882527</v>
      </c>
      <c r="I23" s="8">
        <f t="shared" si="2"/>
        <v>0.86597967344218607</v>
      </c>
      <c r="J23" s="8">
        <f t="shared" si="2"/>
        <v>27.292672413793102</v>
      </c>
    </row>
    <row r="24" spans="1:10">
      <c r="A24" s="1">
        <v>16</v>
      </c>
      <c r="B24" s="1" t="s">
        <v>29</v>
      </c>
      <c r="C24" s="6">
        <v>21961</v>
      </c>
      <c r="D24" s="6">
        <v>1308</v>
      </c>
      <c r="E24" s="7">
        <f t="shared" si="0"/>
        <v>5.9560129320158466E-2</v>
      </c>
      <c r="F24" s="6">
        <f>ACP!R23</f>
        <v>43999.56</v>
      </c>
      <c r="G24" s="6">
        <f>ACP!S23</f>
        <v>6615</v>
      </c>
      <c r="H24" s="7">
        <f t="shared" si="1"/>
        <v>0.15034241251503425</v>
      </c>
      <c r="I24" s="8">
        <f t="shared" si="2"/>
        <v>1.0035317153135102</v>
      </c>
      <c r="J24" s="8">
        <f t="shared" si="2"/>
        <v>4.057339449541284</v>
      </c>
    </row>
    <row r="25" spans="1:10">
      <c r="A25" s="1">
        <v>17</v>
      </c>
      <c r="B25" s="1" t="s">
        <v>30</v>
      </c>
      <c r="C25" s="6">
        <v>8098</v>
      </c>
      <c r="D25" s="6">
        <v>294</v>
      </c>
      <c r="E25" s="7">
        <f t="shared" si="0"/>
        <v>3.6305260558162508E-2</v>
      </c>
      <c r="F25" s="6">
        <f>ACP!R24</f>
        <v>13014.73</v>
      </c>
      <c r="G25" s="6">
        <f>ACP!S24</f>
        <v>1397</v>
      </c>
      <c r="H25" s="7">
        <f t="shared" si="1"/>
        <v>0.10733991408196712</v>
      </c>
      <c r="I25" s="8">
        <f t="shared" si="2"/>
        <v>0.60715361817732771</v>
      </c>
      <c r="J25" s="8">
        <f t="shared" si="2"/>
        <v>3.7517006802721089</v>
      </c>
    </row>
    <row r="26" spans="1:10">
      <c r="A26" s="1">
        <v>18</v>
      </c>
      <c r="B26" s="1" t="s">
        <v>31</v>
      </c>
      <c r="C26" s="6">
        <v>41236</v>
      </c>
      <c r="D26" s="6">
        <v>2259</v>
      </c>
      <c r="E26" s="7">
        <f t="shared" si="0"/>
        <v>5.4782229120186245E-2</v>
      </c>
      <c r="F26" s="6">
        <f>ACP!R25</f>
        <v>66227.26999999999</v>
      </c>
      <c r="G26" s="6">
        <f>ACP!S25</f>
        <v>1986</v>
      </c>
      <c r="H26" s="7">
        <f t="shared" si="1"/>
        <v>2.9987647082538663E-2</v>
      </c>
      <c r="I26" s="8">
        <f t="shared" si="2"/>
        <v>0.60605466097584615</v>
      </c>
      <c r="J26" s="8">
        <f t="shared" si="2"/>
        <v>-0.12084993359893759</v>
      </c>
    </row>
    <row r="27" spans="1:10">
      <c r="A27" s="1">
        <v>19</v>
      </c>
      <c r="B27" s="1" t="s">
        <v>32</v>
      </c>
      <c r="C27" s="6">
        <v>83825</v>
      </c>
      <c r="D27" s="6">
        <v>14107</v>
      </c>
      <c r="E27" s="7">
        <f t="shared" si="0"/>
        <v>0.16829108261258574</v>
      </c>
      <c r="F27" s="6">
        <f>ACP!R26</f>
        <v>130607.58</v>
      </c>
      <c r="G27" s="6">
        <f>ACP!S26</f>
        <v>22045</v>
      </c>
      <c r="H27" s="7">
        <f t="shared" si="1"/>
        <v>0.1687880596210419</v>
      </c>
      <c r="I27" s="8">
        <f t="shared" si="2"/>
        <v>0.55809818073367135</v>
      </c>
      <c r="J27" s="8">
        <f t="shared" si="2"/>
        <v>0.56269936910753526</v>
      </c>
    </row>
    <row r="28" spans="1:10">
      <c r="A28" s="1">
        <v>20</v>
      </c>
      <c r="B28" s="1" t="s">
        <v>33</v>
      </c>
      <c r="C28" s="6">
        <v>11368</v>
      </c>
      <c r="D28" s="6">
        <v>382</v>
      </c>
      <c r="E28" s="7">
        <f t="shared" si="0"/>
        <v>3.3603096410978181E-2</v>
      </c>
      <c r="F28" s="6">
        <f>ACP!R27</f>
        <v>22647.340000000004</v>
      </c>
      <c r="G28" s="6">
        <f>ACP!S27</f>
        <v>863</v>
      </c>
      <c r="H28" s="7">
        <f t="shared" si="1"/>
        <v>3.8106020397980507E-2</v>
      </c>
      <c r="I28" s="8">
        <f t="shared" si="2"/>
        <v>0.99220091484869843</v>
      </c>
      <c r="J28" s="8">
        <f t="shared" si="2"/>
        <v>1.2591623036649215</v>
      </c>
    </row>
    <row r="29" spans="1:10">
      <c r="A29" s="1">
        <v>21</v>
      </c>
      <c r="B29" s="1" t="s">
        <v>34</v>
      </c>
      <c r="C29" s="6">
        <v>23737</v>
      </c>
      <c r="D29" s="6">
        <v>277</v>
      </c>
      <c r="E29" s="7">
        <f t="shared" si="0"/>
        <v>1.1669545435396217E-2</v>
      </c>
      <c r="F29" s="6">
        <f>ACP!R28</f>
        <v>43315.83</v>
      </c>
      <c r="G29" s="6">
        <f>ACP!S28</f>
        <v>14629</v>
      </c>
      <c r="H29" s="7">
        <f t="shared" si="1"/>
        <v>0.33772872411771859</v>
      </c>
      <c r="I29" s="8">
        <f t="shared" si="2"/>
        <v>0.82482327168555425</v>
      </c>
      <c r="J29" s="8">
        <f t="shared" si="2"/>
        <v>51.812274368231044</v>
      </c>
    </row>
    <row r="30" spans="1:10">
      <c r="A30" s="1"/>
      <c r="B30" s="2" t="s">
        <v>35</v>
      </c>
      <c r="C30" s="7"/>
      <c r="D30" s="7"/>
      <c r="E30" s="7"/>
      <c r="F30" s="6"/>
      <c r="G30" s="6"/>
      <c r="H30" s="7"/>
      <c r="I30" s="7"/>
      <c r="J30" s="8"/>
    </row>
    <row r="31" spans="1:10">
      <c r="A31" s="1">
        <v>22</v>
      </c>
      <c r="B31" s="1" t="s">
        <v>36</v>
      </c>
      <c r="C31" s="6">
        <v>6650</v>
      </c>
      <c r="D31" s="6">
        <v>1077</v>
      </c>
      <c r="E31" s="7">
        <f t="shared" si="0"/>
        <v>0.1619548872180451</v>
      </c>
      <c r="F31" s="6">
        <f>ACP!R30</f>
        <v>15000.14</v>
      </c>
      <c r="G31" s="6">
        <f>ACP!S30</f>
        <v>955</v>
      </c>
      <c r="H31" s="7">
        <f t="shared" si="1"/>
        <v>6.3666072449990466E-2</v>
      </c>
      <c r="I31" s="8">
        <f t="shared" si="2"/>
        <v>1.2556601503759397</v>
      </c>
      <c r="J31" s="8">
        <f t="shared" si="2"/>
        <v>-0.11327762302692665</v>
      </c>
    </row>
    <row r="32" spans="1:10">
      <c r="A32" s="1">
        <v>23</v>
      </c>
      <c r="B32" s="1" t="s">
        <v>70</v>
      </c>
      <c r="C32" s="6">
        <v>4126</v>
      </c>
      <c r="D32" s="6">
        <v>48</v>
      </c>
      <c r="E32" s="7">
        <f t="shared" si="0"/>
        <v>1.16335433834222E-2</v>
      </c>
      <c r="F32" s="6">
        <f>ACP!R31</f>
        <v>5824</v>
      </c>
      <c r="G32" s="6">
        <f>ACP!S31</f>
        <v>3859</v>
      </c>
      <c r="H32" s="7">
        <f t="shared" si="1"/>
        <v>0.66260302197802201</v>
      </c>
      <c r="I32" s="8">
        <f t="shared" si="2"/>
        <v>0.41153659718856034</v>
      </c>
      <c r="J32" s="8">
        <f t="shared" si="2"/>
        <v>79.395833333333329</v>
      </c>
    </row>
    <row r="33" spans="1:10">
      <c r="A33" s="1">
        <v>24</v>
      </c>
      <c r="B33" s="1" t="str">
        <f>ACP!B32</f>
        <v>STATE BANK OF HYDERABAD</v>
      </c>
      <c r="C33" s="6">
        <v>0</v>
      </c>
      <c r="D33" s="6">
        <v>0</v>
      </c>
      <c r="E33" s="7" t="e">
        <f>SUM(D33/C33)</f>
        <v>#DIV/0!</v>
      </c>
      <c r="F33" s="6">
        <f>ACP!R32</f>
        <v>1627</v>
      </c>
      <c r="G33" s="6">
        <f>ACP!S32</f>
        <v>404</v>
      </c>
      <c r="H33" s="7">
        <f>SUM(G33/F33)</f>
        <v>0.24830977258758452</v>
      </c>
      <c r="I33" s="8" t="e">
        <f>(F33-C33)/C33</f>
        <v>#DIV/0!</v>
      </c>
      <c r="J33" s="8" t="e">
        <f>(G33-D33)/D33</f>
        <v>#DIV/0!</v>
      </c>
    </row>
    <row r="34" spans="1:10">
      <c r="A34" s="1"/>
      <c r="B34" s="2" t="s">
        <v>20</v>
      </c>
      <c r="C34" s="7"/>
      <c r="D34" s="7"/>
      <c r="E34" s="7"/>
      <c r="F34" s="6"/>
      <c r="G34" s="6"/>
      <c r="H34" s="7"/>
      <c r="I34" s="7"/>
      <c r="J34" s="8"/>
    </row>
    <row r="35" spans="1:10">
      <c r="A35" s="1">
        <v>25</v>
      </c>
      <c r="B35" s="1" t="s">
        <v>39</v>
      </c>
      <c r="C35" s="6">
        <v>91615</v>
      </c>
      <c r="D35" s="6">
        <v>3025</v>
      </c>
      <c r="E35" s="7">
        <f t="shared" si="0"/>
        <v>3.3018610489548655E-2</v>
      </c>
      <c r="F35" s="6">
        <f>ACP!R35</f>
        <v>108870.82</v>
      </c>
      <c r="G35" s="6">
        <f>ACP!S35</f>
        <v>16602</v>
      </c>
      <c r="H35" s="7">
        <f t="shared" si="1"/>
        <v>0.15249265138262025</v>
      </c>
      <c r="I35" s="8">
        <f t="shared" si="2"/>
        <v>0.1883514708290128</v>
      </c>
      <c r="J35" s="8">
        <f t="shared" si="2"/>
        <v>4.4882644628099175</v>
      </c>
    </row>
    <row r="36" spans="1:10">
      <c r="A36" s="1">
        <v>26</v>
      </c>
      <c r="B36" s="1" t="s">
        <v>40</v>
      </c>
      <c r="C36" s="6">
        <v>4229</v>
      </c>
      <c r="D36" s="6">
        <v>0</v>
      </c>
      <c r="E36" s="7">
        <f t="shared" si="0"/>
        <v>0</v>
      </c>
      <c r="F36" s="6">
        <f>ACP!R36</f>
        <v>8134.32</v>
      </c>
      <c r="G36" s="6">
        <f>ACP!S36</f>
        <v>1769</v>
      </c>
      <c r="H36" s="7">
        <f t="shared" si="1"/>
        <v>0.21747361795454323</v>
      </c>
      <c r="I36" s="8">
        <f t="shared" si="2"/>
        <v>0.92346181130290839</v>
      </c>
      <c r="J36" s="8" t="e">
        <f t="shared" si="2"/>
        <v>#DIV/0!</v>
      </c>
    </row>
    <row r="37" spans="1:10">
      <c r="A37" s="1">
        <v>27</v>
      </c>
      <c r="B37" s="1" t="s">
        <v>41</v>
      </c>
      <c r="C37" s="6">
        <v>4229</v>
      </c>
      <c r="D37" s="6">
        <v>63</v>
      </c>
      <c r="E37" s="7">
        <f t="shared" si="0"/>
        <v>1.4897138803499646E-2</v>
      </c>
      <c r="F37" s="6">
        <f>ACP!R37</f>
        <v>1870</v>
      </c>
      <c r="G37" s="6">
        <f>ACP!S37</f>
        <v>4</v>
      </c>
      <c r="H37" s="7">
        <f t="shared" si="1"/>
        <v>2.1390374331550803E-3</v>
      </c>
      <c r="I37" s="8">
        <f t="shared" si="2"/>
        <v>-0.55781508630882004</v>
      </c>
      <c r="J37" s="8">
        <f t="shared" si="2"/>
        <v>-0.93650793650793651</v>
      </c>
    </row>
    <row r="38" spans="1:10">
      <c r="A38" s="1">
        <v>28</v>
      </c>
      <c r="B38" s="1" t="s">
        <v>42</v>
      </c>
      <c r="C38" s="6">
        <v>4229</v>
      </c>
      <c r="D38" s="6">
        <v>2051</v>
      </c>
      <c r="E38" s="7">
        <f t="shared" si="0"/>
        <v>0.4849846299361551</v>
      </c>
      <c r="F38" s="6">
        <f>ACP!R38</f>
        <v>1871</v>
      </c>
      <c r="G38" s="6">
        <f>ACP!S38</f>
        <v>159</v>
      </c>
      <c r="H38" s="7">
        <f t="shared" si="1"/>
        <v>8.4981293425975421E-2</v>
      </c>
      <c r="I38" s="8">
        <f t="shared" si="2"/>
        <v>-0.55757862378812961</v>
      </c>
      <c r="J38" s="8">
        <f t="shared" si="2"/>
        <v>-0.92247684056557777</v>
      </c>
    </row>
    <row r="39" spans="1:10">
      <c r="A39" s="1">
        <v>29</v>
      </c>
      <c r="B39" s="1" t="s">
        <v>43</v>
      </c>
      <c r="C39" s="6">
        <v>4229</v>
      </c>
      <c r="D39" s="6">
        <v>0</v>
      </c>
      <c r="E39" s="7">
        <f t="shared" si="0"/>
        <v>0</v>
      </c>
      <c r="F39" s="6">
        <f>ACP!R39</f>
        <v>3970</v>
      </c>
      <c r="G39" s="6">
        <f>ACP!S39</f>
        <v>0</v>
      </c>
      <c r="H39" s="7">
        <f t="shared" si="1"/>
        <v>0</v>
      </c>
      <c r="I39" s="8">
        <f t="shared" si="2"/>
        <v>-6.1243792858831872E-2</v>
      </c>
      <c r="J39" s="8" t="e">
        <f t="shared" si="2"/>
        <v>#DIV/0!</v>
      </c>
    </row>
    <row r="40" spans="1:10">
      <c r="A40" s="1">
        <v>30</v>
      </c>
      <c r="B40" s="1" t="s">
        <v>44</v>
      </c>
      <c r="C40" s="6">
        <v>57820</v>
      </c>
      <c r="D40" s="6">
        <v>1458</v>
      </c>
      <c r="E40" s="7">
        <f t="shared" si="0"/>
        <v>2.5216188170183326E-2</v>
      </c>
      <c r="F40" s="6">
        <f>ACP!R40</f>
        <v>101200.69</v>
      </c>
      <c r="G40" s="6">
        <f>ACP!S40</f>
        <v>12515</v>
      </c>
      <c r="H40" s="7">
        <f t="shared" si="1"/>
        <v>0.12366516473356061</v>
      </c>
      <c r="I40" s="8">
        <f t="shared" si="2"/>
        <v>0.75027135939121414</v>
      </c>
      <c r="J40" s="8">
        <f t="shared" si="2"/>
        <v>7.5836762688614536</v>
      </c>
    </row>
    <row r="41" spans="1:10">
      <c r="A41" s="1">
        <v>31</v>
      </c>
      <c r="B41" s="1" t="s">
        <v>45</v>
      </c>
      <c r="C41" s="6">
        <v>53559</v>
      </c>
      <c r="D41" s="6">
        <v>4109</v>
      </c>
      <c r="E41" s="7">
        <f t="shared" si="0"/>
        <v>7.6719132171997231E-2</v>
      </c>
      <c r="F41" s="6">
        <f>ACP!R41</f>
        <v>102893.45999999999</v>
      </c>
      <c r="G41" s="6">
        <f>ACP!S41</f>
        <v>20658</v>
      </c>
      <c r="H41" s="7">
        <f t="shared" si="1"/>
        <v>0.20077077785118705</v>
      </c>
      <c r="I41" s="8">
        <f t="shared" si="2"/>
        <v>0.92112362067999765</v>
      </c>
      <c r="J41" s="8">
        <f t="shared" si="2"/>
        <v>4.0275006084205405</v>
      </c>
    </row>
    <row r="42" spans="1:10">
      <c r="A42" s="1">
        <v>32</v>
      </c>
      <c r="B42" s="1" t="s">
        <v>46</v>
      </c>
      <c r="C42" s="6">
        <v>4229</v>
      </c>
      <c r="D42" s="6">
        <v>2902</v>
      </c>
      <c r="E42" s="7">
        <f t="shared" si="0"/>
        <v>0.68621423504374557</v>
      </c>
      <c r="F42" s="6">
        <f>ACP!R42</f>
        <v>25999.7</v>
      </c>
      <c r="G42" s="6">
        <f>ACP!S42</f>
        <v>18185</v>
      </c>
      <c r="H42" s="7">
        <f t="shared" si="1"/>
        <v>0.69943114728246858</v>
      </c>
      <c r="I42" s="8">
        <f t="shared" si="2"/>
        <v>5.1479545991960274</v>
      </c>
      <c r="J42" s="8">
        <f t="shared" si="2"/>
        <v>5.2663680220537561</v>
      </c>
    </row>
    <row r="43" spans="1:10">
      <c r="A43" s="1">
        <v>33</v>
      </c>
      <c r="B43" s="1" t="s">
        <v>47</v>
      </c>
      <c r="C43" s="6">
        <v>4229</v>
      </c>
      <c r="D43" s="6">
        <v>0</v>
      </c>
      <c r="E43" s="7">
        <f t="shared" si="0"/>
        <v>0</v>
      </c>
      <c r="F43" s="6">
        <f>ACP!R43</f>
        <v>1870</v>
      </c>
      <c r="G43" s="6">
        <f>ACP!S43</f>
        <v>16</v>
      </c>
      <c r="H43" s="7">
        <f t="shared" si="1"/>
        <v>8.5561497326203211E-3</v>
      </c>
      <c r="I43" s="8">
        <f t="shared" si="2"/>
        <v>-0.55781508630882004</v>
      </c>
      <c r="J43" s="8" t="e">
        <f t="shared" si="2"/>
        <v>#DIV/0!</v>
      </c>
    </row>
    <row r="44" spans="1:10">
      <c r="A44" s="1">
        <v>34</v>
      </c>
      <c r="B44" s="1" t="s">
        <v>48</v>
      </c>
      <c r="C44" s="6">
        <v>4229</v>
      </c>
      <c r="D44" s="6">
        <v>0</v>
      </c>
      <c r="E44" s="7">
        <f t="shared" si="0"/>
        <v>0</v>
      </c>
      <c r="F44" s="6">
        <f>ACP!R44</f>
        <v>5969.66</v>
      </c>
      <c r="G44" s="6">
        <f>ACP!S44</f>
        <v>1507</v>
      </c>
      <c r="H44" s="7">
        <f t="shared" si="1"/>
        <v>0.25244318771923357</v>
      </c>
      <c r="I44" s="8">
        <f t="shared" si="2"/>
        <v>0.41160085126507445</v>
      </c>
      <c r="J44" s="8" t="e">
        <f t="shared" si="2"/>
        <v>#DIV/0!</v>
      </c>
    </row>
    <row r="45" spans="1:10">
      <c r="A45" s="1">
        <v>35</v>
      </c>
      <c r="B45" s="1" t="s">
        <v>49</v>
      </c>
      <c r="C45" s="6">
        <v>0</v>
      </c>
      <c r="D45" s="6">
        <v>0</v>
      </c>
      <c r="E45" s="7" t="e">
        <f t="shared" si="0"/>
        <v>#DIV/0!</v>
      </c>
      <c r="F45" s="6">
        <f>ACP!R45</f>
        <v>1627</v>
      </c>
      <c r="G45" s="6">
        <f>ACP!S45</f>
        <v>0</v>
      </c>
      <c r="H45" s="7">
        <f t="shared" si="1"/>
        <v>0</v>
      </c>
      <c r="I45" s="8" t="e">
        <f t="shared" si="2"/>
        <v>#DIV/0!</v>
      </c>
      <c r="J45" s="8" t="e">
        <f t="shared" si="2"/>
        <v>#DIV/0!</v>
      </c>
    </row>
    <row r="46" spans="1:10">
      <c r="A46" s="24" t="s">
        <v>50</v>
      </c>
      <c r="B46" s="25"/>
      <c r="C46" s="9">
        <f>SUM(C8:C45)</f>
        <v>3802805</v>
      </c>
      <c r="D46" s="9">
        <f>SUM(D8:D45)</f>
        <v>550517</v>
      </c>
      <c r="E46" s="9" t="e">
        <f>SUM(E8:E45)</f>
        <v>#DIV/0!</v>
      </c>
      <c r="F46" s="9">
        <f>ACP!R47</f>
        <v>5716607.879999999</v>
      </c>
      <c r="G46" s="9">
        <f>ACP!S47</f>
        <v>1218573</v>
      </c>
      <c r="H46" s="10">
        <f t="shared" si="1"/>
        <v>0.21316364976917049</v>
      </c>
      <c r="I46" s="11">
        <f t="shared" si="2"/>
        <v>0.50326085087192185</v>
      </c>
      <c r="J46" s="11">
        <f t="shared" si="2"/>
        <v>1.2135065765453201</v>
      </c>
    </row>
    <row r="47" spans="1:10">
      <c r="A47" s="15"/>
      <c r="B47" s="31" t="s">
        <v>51</v>
      </c>
      <c r="C47" s="7" t="s">
        <v>71</v>
      </c>
      <c r="D47" s="7"/>
      <c r="E47" s="7"/>
      <c r="F47" s="6"/>
      <c r="G47" s="6"/>
      <c r="H47" s="7"/>
      <c r="I47" s="7"/>
      <c r="J47" s="7"/>
    </row>
    <row r="48" spans="1:10" hidden="1">
      <c r="A48" s="3"/>
      <c r="B48" s="4" t="s">
        <v>52</v>
      </c>
      <c r="C48" s="6">
        <v>0</v>
      </c>
      <c r="D48" s="6">
        <v>0</v>
      </c>
      <c r="E48" s="7" t="e">
        <f t="shared" si="0"/>
        <v>#DIV/0!</v>
      </c>
      <c r="F48" s="6" t="e">
        <f>ACP!#REF!</f>
        <v>#REF!</v>
      </c>
      <c r="G48" s="6" t="e">
        <f>ACP!#REF!</f>
        <v>#REF!</v>
      </c>
      <c r="H48" s="7" t="e">
        <f t="shared" si="1"/>
        <v>#REF!</v>
      </c>
      <c r="I48" s="8" t="e">
        <f t="shared" si="2"/>
        <v>#REF!</v>
      </c>
      <c r="J48" s="8" t="e">
        <f t="shared" si="2"/>
        <v>#REF!</v>
      </c>
    </row>
    <row r="49" spans="1:10">
      <c r="A49" s="1">
        <v>36</v>
      </c>
      <c r="B49" s="1" t="s">
        <v>53</v>
      </c>
      <c r="C49" s="6">
        <v>230326</v>
      </c>
      <c r="D49" s="6">
        <v>3426</v>
      </c>
      <c r="E49" s="7">
        <f t="shared" si="0"/>
        <v>1.4874569089030331E-2</v>
      </c>
      <c r="F49" s="6">
        <f>ACP!R49</f>
        <v>100000.22</v>
      </c>
      <c r="G49" s="6">
        <f>ACP!S49</f>
        <v>7716</v>
      </c>
      <c r="H49" s="7">
        <f t="shared" si="1"/>
        <v>7.7159830248373459E-2</v>
      </c>
      <c r="I49" s="8">
        <f t="shared" si="2"/>
        <v>-0.56583182098417029</v>
      </c>
      <c r="J49" s="8">
        <f t="shared" si="2"/>
        <v>1.2521891418563922</v>
      </c>
    </row>
    <row r="50" spans="1:10">
      <c r="A50" s="1">
        <v>37</v>
      </c>
      <c r="B50" s="1" t="s">
        <v>72</v>
      </c>
      <c r="C50" s="6">
        <v>943</v>
      </c>
      <c r="D50" s="26">
        <v>0</v>
      </c>
      <c r="E50" s="7">
        <f t="shared" si="0"/>
        <v>0</v>
      </c>
      <c r="F50" s="6">
        <f>ACP!R50</f>
        <v>300</v>
      </c>
      <c r="G50" s="6">
        <f>ACP!S50</f>
        <v>0</v>
      </c>
      <c r="H50" s="7">
        <f t="shared" si="1"/>
        <v>0</v>
      </c>
      <c r="I50" s="8">
        <f t="shared" si="2"/>
        <v>-0.68186638388123011</v>
      </c>
      <c r="J50" s="8" t="e">
        <f t="shared" si="2"/>
        <v>#DIV/0!</v>
      </c>
    </row>
    <row r="51" spans="1:10">
      <c r="A51" s="1">
        <v>38</v>
      </c>
      <c r="B51" s="1" t="s">
        <v>55</v>
      </c>
      <c r="C51" s="6">
        <v>943</v>
      </c>
      <c r="D51" s="6">
        <v>0</v>
      </c>
      <c r="E51" s="7">
        <f t="shared" si="0"/>
        <v>0</v>
      </c>
      <c r="F51" s="6" t="e">
        <f>ACP!#REF!</f>
        <v>#REF!</v>
      </c>
      <c r="G51" s="6" t="e">
        <f>ACP!#REF!</f>
        <v>#REF!</v>
      </c>
      <c r="H51" s="7" t="e">
        <f t="shared" si="1"/>
        <v>#REF!</v>
      </c>
      <c r="I51" s="8" t="e">
        <f t="shared" si="2"/>
        <v>#REF!</v>
      </c>
      <c r="J51" s="8" t="e">
        <f t="shared" si="2"/>
        <v>#REF!</v>
      </c>
    </row>
    <row r="52" spans="1:10">
      <c r="A52" s="29" t="s">
        <v>56</v>
      </c>
      <c r="B52" s="16"/>
      <c r="C52" s="9">
        <f>SUM(C48:C51)</f>
        <v>232212</v>
      </c>
      <c r="D52" s="9">
        <f t="shared" ref="D52:E52" si="3">SUM(D48:D51)</f>
        <v>3426</v>
      </c>
      <c r="E52" s="9" t="e">
        <f t="shared" si="3"/>
        <v>#DIV/0!</v>
      </c>
      <c r="F52" s="9">
        <f>ACP!R51</f>
        <v>100300.22</v>
      </c>
      <c r="G52" s="9">
        <f>ACP!S51</f>
        <v>7716</v>
      </c>
      <c r="H52" s="10">
        <f t="shared" si="1"/>
        <v>7.6929043625228344E-2</v>
      </c>
      <c r="I52" s="11">
        <f t="shared" si="2"/>
        <v>-0.56806616367801832</v>
      </c>
      <c r="J52" s="11">
        <f t="shared" si="2"/>
        <v>1.2521891418563922</v>
      </c>
    </row>
    <row r="53" spans="1:10">
      <c r="A53" s="15"/>
      <c r="B53" s="31" t="s">
        <v>58</v>
      </c>
      <c r="C53" s="7" t="s">
        <v>71</v>
      </c>
      <c r="D53" s="7"/>
      <c r="E53" s="7"/>
      <c r="F53" s="6"/>
      <c r="G53" s="6"/>
      <c r="H53" s="7"/>
      <c r="I53" s="7"/>
      <c r="J53" s="7"/>
    </row>
    <row r="54" spans="1:10">
      <c r="A54" s="1">
        <v>39</v>
      </c>
      <c r="B54" s="1" t="s">
        <v>73</v>
      </c>
      <c r="C54" s="6">
        <v>347027</v>
      </c>
      <c r="D54" s="6">
        <v>35266</v>
      </c>
      <c r="E54" s="7">
        <f t="shared" si="0"/>
        <v>0.10162321663732217</v>
      </c>
      <c r="F54" s="6">
        <f>ACP!R53</f>
        <v>466387.37999999995</v>
      </c>
      <c r="G54" s="6">
        <f>ACP!S53</f>
        <v>81006</v>
      </c>
      <c r="H54" s="7">
        <f t="shared" si="1"/>
        <v>0.17368823315931065</v>
      </c>
      <c r="I54" s="8">
        <f t="shared" si="2"/>
        <v>0.34395127756629873</v>
      </c>
      <c r="J54" s="8">
        <f t="shared" si="2"/>
        <v>1.2969999432881529</v>
      </c>
    </row>
    <row r="55" spans="1:10">
      <c r="A55" s="1">
        <v>40</v>
      </c>
      <c r="B55" s="1" t="s">
        <v>74</v>
      </c>
      <c r="C55" s="6">
        <v>144612</v>
      </c>
      <c r="D55" s="6">
        <v>23604</v>
      </c>
      <c r="E55" s="7">
        <f t="shared" si="0"/>
        <v>0.16322296904821176</v>
      </c>
      <c r="F55" s="6">
        <f>ACP!R54</f>
        <v>211711.31</v>
      </c>
      <c r="G55" s="6">
        <f>ACP!S54</f>
        <v>27578</v>
      </c>
      <c r="H55" s="7">
        <f t="shared" si="1"/>
        <v>0.1302622897189574</v>
      </c>
      <c r="I55" s="8">
        <f t="shared" si="2"/>
        <v>0.46399544989350811</v>
      </c>
      <c r="J55" s="8">
        <f t="shared" si="2"/>
        <v>0.16836129469581426</v>
      </c>
    </row>
    <row r="56" spans="1:10">
      <c r="A56" s="1">
        <v>41</v>
      </c>
      <c r="B56" s="1" t="s">
        <v>57</v>
      </c>
      <c r="C56" s="6">
        <v>613383</v>
      </c>
      <c r="D56" s="6">
        <v>78315</v>
      </c>
      <c r="E56" s="7">
        <f t="shared" si="0"/>
        <v>0.12767716092555548</v>
      </c>
      <c r="F56" s="6">
        <f>ACP!R55</f>
        <v>904969.77</v>
      </c>
      <c r="G56" s="6">
        <f>ACP!S55</f>
        <v>190709</v>
      </c>
      <c r="H56" s="7">
        <f t="shared" si="1"/>
        <v>0.21073521605036596</v>
      </c>
      <c r="I56" s="8">
        <f t="shared" si="2"/>
        <v>0.47537471693868272</v>
      </c>
      <c r="J56" s="8">
        <f t="shared" si="2"/>
        <v>1.4351529081274341</v>
      </c>
    </row>
    <row r="57" spans="1:10">
      <c r="A57" s="29" t="s">
        <v>62</v>
      </c>
      <c r="B57" s="16"/>
      <c r="C57" s="9">
        <f>SUM(C54:C56)</f>
        <v>1105022</v>
      </c>
      <c r="D57" s="9">
        <f>SUM(D54:D56)</f>
        <v>137185</v>
      </c>
      <c r="E57" s="10">
        <f t="shared" si="0"/>
        <v>0.12414684956498603</v>
      </c>
      <c r="F57" s="9">
        <f>ACP!R56</f>
        <v>1583068.11</v>
      </c>
      <c r="G57" s="9">
        <f>ACP!S56</f>
        <v>299293</v>
      </c>
      <c r="H57" s="10">
        <f t="shared" si="1"/>
        <v>0.18905882703934954</v>
      </c>
      <c r="I57" s="11">
        <f t="shared" si="2"/>
        <v>0.43261230093156527</v>
      </c>
      <c r="J57" s="11">
        <f t="shared" si="2"/>
        <v>1.18167438130991</v>
      </c>
    </row>
    <row r="58" spans="1:10">
      <c r="A58" s="30" t="s">
        <v>63</v>
      </c>
      <c r="B58" s="17"/>
      <c r="C58" s="12">
        <f>SUM(C57+C52+C46)</f>
        <v>5140039</v>
      </c>
      <c r="D58" s="12">
        <f>SUM(D57+D52+D46)</f>
        <v>691128</v>
      </c>
      <c r="E58" s="13">
        <f t="shared" si="0"/>
        <v>0.13445968016974191</v>
      </c>
      <c r="F58" s="12">
        <f>ACP!R57</f>
        <v>7399976.0799999982</v>
      </c>
      <c r="G58" s="12">
        <f>ACP!S57</f>
        <v>1525582</v>
      </c>
      <c r="H58" s="13">
        <f t="shared" si="1"/>
        <v>0.2061603961292805</v>
      </c>
      <c r="I58" s="14">
        <f t="shared" si="2"/>
        <v>0.43967313866684632</v>
      </c>
      <c r="J58" s="14">
        <f t="shared" si="2"/>
        <v>1.2073798196571401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ACP</vt:lpstr>
      <vt:lpstr>Acp Tar Ach Com with Previous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2014-08-12T10:22:40Z</cp:lastPrinted>
  <dcterms:created xsi:type="dcterms:W3CDTF">2013-08-22T12:33:56Z</dcterms:created>
  <dcterms:modified xsi:type="dcterms:W3CDTF">2014-08-13T06:01:39Z</dcterms:modified>
</cp:coreProperties>
</file>