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59TH SLBC REPORT\FINAL\"/>
    </mc:Choice>
  </mc:AlternateContent>
  <bookViews>
    <workbookView xWindow="360" yWindow="60" windowWidth="5655" windowHeight="6660"/>
  </bookViews>
  <sheets>
    <sheet name="ACP" sheetId="5" r:id="rId1"/>
    <sheet name="Acp Tar Ach Com with Previous" sheetId="6" state="hidden" r:id="rId2"/>
  </sheets>
  <calcPr calcId="152511"/>
</workbook>
</file>

<file path=xl/calcChain.xml><?xml version="1.0" encoding="utf-8"?>
<calcChain xmlns="http://schemas.openxmlformats.org/spreadsheetml/2006/main">
  <c r="D54" i="6" l="1"/>
  <c r="E54" i="6" s="1"/>
  <c r="C54" i="6"/>
  <c r="C55" i="6" s="1"/>
  <c r="E53" i="6"/>
  <c r="B53" i="6"/>
  <c r="E52" i="6"/>
  <c r="B52" i="6"/>
  <c r="E51" i="6"/>
  <c r="B51" i="6"/>
  <c r="D49" i="6"/>
  <c r="C49" i="6"/>
  <c r="E48" i="6"/>
  <c r="E49" i="6" s="1"/>
  <c r="B48" i="6"/>
  <c r="D46" i="6"/>
  <c r="C46" i="6"/>
  <c r="E45" i="6"/>
  <c r="B45" i="6"/>
  <c r="E44" i="6"/>
  <c r="B44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6" i="6"/>
  <c r="B36" i="6"/>
  <c r="E35" i="6"/>
  <c r="B35" i="6"/>
  <c r="E33" i="6"/>
  <c r="B33" i="6"/>
  <c r="E32" i="6"/>
  <c r="B32" i="6"/>
  <c r="E31" i="6"/>
  <c r="B31" i="6"/>
  <c r="B30" i="6"/>
  <c r="E29" i="6"/>
  <c r="B29" i="6"/>
  <c r="E28" i="6"/>
  <c r="B28" i="6"/>
  <c r="E27" i="6"/>
  <c r="B27" i="6"/>
  <c r="E26" i="6"/>
  <c r="B26" i="6"/>
  <c r="E25" i="6"/>
  <c r="B25" i="6"/>
  <c r="E24" i="6"/>
  <c r="B24" i="6"/>
  <c r="E23" i="6"/>
  <c r="B23" i="6"/>
  <c r="E22" i="6"/>
  <c r="B22" i="6"/>
  <c r="E21" i="6"/>
  <c r="B21" i="6"/>
  <c r="E20" i="6"/>
  <c r="B20" i="6"/>
  <c r="E19" i="6"/>
  <c r="B19" i="6"/>
  <c r="E18" i="6"/>
  <c r="B18" i="6"/>
  <c r="E17" i="6"/>
  <c r="B17" i="6"/>
  <c r="E16" i="6"/>
  <c r="B16" i="6"/>
  <c r="E14" i="6"/>
  <c r="B14" i="6"/>
  <c r="E13" i="6"/>
  <c r="B13" i="6"/>
  <c r="E12" i="6"/>
  <c r="B12" i="6"/>
  <c r="E11" i="6"/>
  <c r="B11" i="6"/>
  <c r="E10" i="6"/>
  <c r="B10" i="6"/>
  <c r="E9" i="6"/>
  <c r="B9" i="6"/>
  <c r="E8" i="6"/>
  <c r="E46" i="6" s="1"/>
  <c r="B8" i="6"/>
  <c r="A3" i="6"/>
  <c r="P54" i="5"/>
  <c r="Q54" i="5" s="1"/>
  <c r="O54" i="5"/>
  <c r="O55" i="5" s="1"/>
  <c r="K54" i="5"/>
  <c r="J54" i="5"/>
  <c r="M54" i="5" s="1"/>
  <c r="I54" i="5"/>
  <c r="G54" i="5"/>
  <c r="G55" i="5" s="1"/>
  <c r="F54" i="5"/>
  <c r="F55" i="5" s="1"/>
  <c r="D54" i="5"/>
  <c r="E54" i="5" s="1"/>
  <c r="C54" i="5"/>
  <c r="C55" i="5" s="1"/>
  <c r="Q53" i="5"/>
  <c r="M53" i="5"/>
  <c r="S53" i="5" s="1"/>
  <c r="L53" i="5"/>
  <c r="R53" i="5" s="1"/>
  <c r="F53" i="6" s="1"/>
  <c r="I53" i="6" s="1"/>
  <c r="K53" i="5"/>
  <c r="H53" i="5"/>
  <c r="E53" i="5"/>
  <c r="Q52" i="5"/>
  <c r="N52" i="5"/>
  <c r="M52" i="5"/>
  <c r="S52" i="5" s="1"/>
  <c r="G52" i="6" s="1"/>
  <c r="L52" i="5"/>
  <c r="R52" i="5" s="1"/>
  <c r="F52" i="6" s="1"/>
  <c r="I52" i="6" s="1"/>
  <c r="K52" i="5"/>
  <c r="H52" i="5"/>
  <c r="E52" i="5"/>
  <c r="Q51" i="5"/>
  <c r="M51" i="5"/>
  <c r="S51" i="5" s="1"/>
  <c r="L51" i="5"/>
  <c r="N51" i="5" s="1"/>
  <c r="K51" i="5"/>
  <c r="H51" i="5"/>
  <c r="E51" i="5"/>
  <c r="S50" i="5"/>
  <c r="R50" i="5"/>
  <c r="Q49" i="5"/>
  <c r="P49" i="5"/>
  <c r="O49" i="5"/>
  <c r="J49" i="5"/>
  <c r="I49" i="5"/>
  <c r="L49" i="5" s="1"/>
  <c r="R49" i="5" s="1"/>
  <c r="F49" i="6" s="1"/>
  <c r="I49" i="6" s="1"/>
  <c r="G49" i="5"/>
  <c r="F49" i="5"/>
  <c r="H49" i="5" s="1"/>
  <c r="E49" i="5"/>
  <c r="D49" i="5"/>
  <c r="C49" i="5"/>
  <c r="Q48" i="5"/>
  <c r="N48" i="5"/>
  <c r="M48" i="5"/>
  <c r="S48" i="5" s="1"/>
  <c r="G48" i="6" s="1"/>
  <c r="L48" i="5"/>
  <c r="R48" i="5" s="1"/>
  <c r="F48" i="6" s="1"/>
  <c r="I48" i="6" s="1"/>
  <c r="K48" i="5"/>
  <c r="H48" i="5"/>
  <c r="E48" i="5"/>
  <c r="Q46" i="5"/>
  <c r="P46" i="5"/>
  <c r="O46" i="5"/>
  <c r="J46" i="5"/>
  <c r="K46" i="5" s="1"/>
  <c r="I46" i="5"/>
  <c r="G46" i="5"/>
  <c r="F46" i="5"/>
  <c r="H46" i="5" s="1"/>
  <c r="E46" i="5"/>
  <c r="D46" i="5"/>
  <c r="C46" i="5"/>
  <c r="S45" i="5"/>
  <c r="G45" i="6" s="1"/>
  <c r="Q45" i="5"/>
  <c r="M45" i="5"/>
  <c r="N45" i="5" s="1"/>
  <c r="L45" i="5"/>
  <c r="R45" i="5" s="1"/>
  <c r="F45" i="6" s="1"/>
  <c r="I45" i="6" s="1"/>
  <c r="K45" i="5"/>
  <c r="H45" i="5"/>
  <c r="E45" i="5"/>
  <c r="R44" i="5"/>
  <c r="F44" i="6" s="1"/>
  <c r="I44" i="6" s="1"/>
  <c r="Q44" i="5"/>
  <c r="M44" i="5"/>
  <c r="S44" i="5" s="1"/>
  <c r="L44" i="5"/>
  <c r="N44" i="5" s="1"/>
  <c r="K44" i="5"/>
  <c r="H44" i="5"/>
  <c r="E44" i="5"/>
  <c r="S43" i="5"/>
  <c r="G43" i="6" s="1"/>
  <c r="Q43" i="5"/>
  <c r="M43" i="5"/>
  <c r="N43" i="5" s="1"/>
  <c r="L43" i="5"/>
  <c r="R43" i="5" s="1"/>
  <c r="F43" i="6" s="1"/>
  <c r="I43" i="6" s="1"/>
  <c r="K43" i="5"/>
  <c r="H43" i="5"/>
  <c r="E43" i="5"/>
  <c r="R42" i="5"/>
  <c r="F42" i="6" s="1"/>
  <c r="I42" i="6" s="1"/>
  <c r="Q42" i="5"/>
  <c r="M42" i="5"/>
  <c r="S42" i="5" s="1"/>
  <c r="L42" i="5"/>
  <c r="N42" i="5" s="1"/>
  <c r="K42" i="5"/>
  <c r="H42" i="5"/>
  <c r="E42" i="5"/>
  <c r="S41" i="5"/>
  <c r="G41" i="6" s="1"/>
  <c r="Q41" i="5"/>
  <c r="M41" i="5"/>
  <c r="N41" i="5" s="1"/>
  <c r="L41" i="5"/>
  <c r="R41" i="5" s="1"/>
  <c r="F41" i="6" s="1"/>
  <c r="I41" i="6" s="1"/>
  <c r="K41" i="5"/>
  <c r="H41" i="5"/>
  <c r="E41" i="5"/>
  <c r="R40" i="5"/>
  <c r="F40" i="6" s="1"/>
  <c r="I40" i="6" s="1"/>
  <c r="Q40" i="5"/>
  <c r="M40" i="5"/>
  <c r="S40" i="5" s="1"/>
  <c r="L40" i="5"/>
  <c r="N40" i="5" s="1"/>
  <c r="K40" i="5"/>
  <c r="H40" i="5"/>
  <c r="E40" i="5"/>
  <c r="S39" i="5"/>
  <c r="G39" i="6" s="1"/>
  <c r="Q39" i="5"/>
  <c r="M39" i="5"/>
  <c r="N39" i="5" s="1"/>
  <c r="L39" i="5"/>
  <c r="R39" i="5" s="1"/>
  <c r="F39" i="6" s="1"/>
  <c r="I39" i="6" s="1"/>
  <c r="K39" i="5"/>
  <c r="H39" i="5"/>
  <c r="E39" i="5"/>
  <c r="Q38" i="5"/>
  <c r="M38" i="5"/>
  <c r="S38" i="5" s="1"/>
  <c r="L38" i="5"/>
  <c r="N38" i="5" s="1"/>
  <c r="K38" i="5"/>
  <c r="H38" i="5"/>
  <c r="E38" i="5"/>
  <c r="Q37" i="5"/>
  <c r="N37" i="5"/>
  <c r="M37" i="5"/>
  <c r="S37" i="5" s="1"/>
  <c r="L37" i="5"/>
  <c r="R37" i="5" s="1"/>
  <c r="F37" i="6" s="1"/>
  <c r="I37" i="6" s="1"/>
  <c r="K37" i="5"/>
  <c r="H37" i="5"/>
  <c r="E37" i="5"/>
  <c r="Q36" i="5"/>
  <c r="M36" i="5"/>
  <c r="S36" i="5" s="1"/>
  <c r="G36" i="6" s="1"/>
  <c r="L36" i="5"/>
  <c r="N36" i="5" s="1"/>
  <c r="K36" i="5"/>
  <c r="H36" i="5"/>
  <c r="E36" i="5"/>
  <c r="Q35" i="5"/>
  <c r="M35" i="5"/>
  <c r="N35" i="5" s="1"/>
  <c r="L35" i="5"/>
  <c r="R35" i="5" s="1"/>
  <c r="F35" i="6" s="1"/>
  <c r="I35" i="6" s="1"/>
  <c r="K35" i="5"/>
  <c r="H35" i="5"/>
  <c r="E35" i="5"/>
  <c r="M34" i="5"/>
  <c r="L34" i="5"/>
  <c r="Q33" i="5"/>
  <c r="M33" i="5"/>
  <c r="N33" i="5" s="1"/>
  <c r="L33" i="5"/>
  <c r="R33" i="5" s="1"/>
  <c r="F33" i="6" s="1"/>
  <c r="I33" i="6" s="1"/>
  <c r="K33" i="5"/>
  <c r="H33" i="5"/>
  <c r="E33" i="5"/>
  <c r="Q32" i="5"/>
  <c r="N32" i="5"/>
  <c r="M32" i="5"/>
  <c r="S32" i="5" s="1"/>
  <c r="G32" i="6" s="1"/>
  <c r="L32" i="5"/>
  <c r="R32" i="5" s="1"/>
  <c r="F32" i="6" s="1"/>
  <c r="I32" i="6" s="1"/>
  <c r="K32" i="5"/>
  <c r="H32" i="5"/>
  <c r="E32" i="5"/>
  <c r="Q31" i="5"/>
  <c r="M31" i="5"/>
  <c r="N31" i="5" s="1"/>
  <c r="L31" i="5"/>
  <c r="R31" i="5" s="1"/>
  <c r="F31" i="6" s="1"/>
  <c r="I31" i="6" s="1"/>
  <c r="K31" i="5"/>
  <c r="H31" i="5"/>
  <c r="E31" i="5"/>
  <c r="S30" i="5"/>
  <c r="R30" i="5"/>
  <c r="Q29" i="5"/>
  <c r="M29" i="5"/>
  <c r="S29" i="5" s="1"/>
  <c r="L29" i="5"/>
  <c r="R29" i="5" s="1"/>
  <c r="F29" i="6" s="1"/>
  <c r="I29" i="6" s="1"/>
  <c r="K29" i="5"/>
  <c r="H29" i="5"/>
  <c r="E29" i="5"/>
  <c r="Q28" i="5"/>
  <c r="N28" i="5"/>
  <c r="M28" i="5"/>
  <c r="S28" i="5" s="1"/>
  <c r="L28" i="5"/>
  <c r="R28" i="5" s="1"/>
  <c r="F28" i="6" s="1"/>
  <c r="I28" i="6" s="1"/>
  <c r="K28" i="5"/>
  <c r="H28" i="5"/>
  <c r="E28" i="5"/>
  <c r="Q27" i="5"/>
  <c r="M27" i="5"/>
  <c r="N27" i="5" s="1"/>
  <c r="L27" i="5"/>
  <c r="R27" i="5" s="1"/>
  <c r="F27" i="6" s="1"/>
  <c r="I27" i="6" s="1"/>
  <c r="K27" i="5"/>
  <c r="H27" i="5"/>
  <c r="E27" i="5"/>
  <c r="Q26" i="5"/>
  <c r="N26" i="5"/>
  <c r="M26" i="5"/>
  <c r="S26" i="5" s="1"/>
  <c r="L26" i="5"/>
  <c r="R26" i="5" s="1"/>
  <c r="F26" i="6" s="1"/>
  <c r="I26" i="6" s="1"/>
  <c r="K26" i="5"/>
  <c r="H26" i="5"/>
  <c r="E26" i="5"/>
  <c r="Q25" i="5"/>
  <c r="M25" i="5"/>
  <c r="N25" i="5" s="1"/>
  <c r="L25" i="5"/>
  <c r="R25" i="5" s="1"/>
  <c r="F25" i="6" s="1"/>
  <c r="I25" i="6" s="1"/>
  <c r="K25" i="5"/>
  <c r="H25" i="5"/>
  <c r="E25" i="5"/>
  <c r="Q24" i="5"/>
  <c r="N24" i="5"/>
  <c r="M24" i="5"/>
  <c r="S24" i="5" s="1"/>
  <c r="L24" i="5"/>
  <c r="R24" i="5" s="1"/>
  <c r="F24" i="6" s="1"/>
  <c r="I24" i="6" s="1"/>
  <c r="K24" i="5"/>
  <c r="H24" i="5"/>
  <c r="E24" i="5"/>
  <c r="Q23" i="5"/>
  <c r="M23" i="5"/>
  <c r="S23" i="5" s="1"/>
  <c r="L23" i="5"/>
  <c r="R23" i="5" s="1"/>
  <c r="F23" i="6" s="1"/>
  <c r="I23" i="6" s="1"/>
  <c r="K23" i="5"/>
  <c r="H23" i="5"/>
  <c r="E23" i="5"/>
  <c r="Q22" i="5"/>
  <c r="N22" i="5"/>
  <c r="M22" i="5"/>
  <c r="S22" i="5" s="1"/>
  <c r="L22" i="5"/>
  <c r="R22" i="5" s="1"/>
  <c r="F22" i="6" s="1"/>
  <c r="I22" i="6" s="1"/>
  <c r="K22" i="5"/>
  <c r="H22" i="5"/>
  <c r="E22" i="5"/>
  <c r="Q21" i="5"/>
  <c r="M21" i="5"/>
  <c r="N21" i="5" s="1"/>
  <c r="L21" i="5"/>
  <c r="R21" i="5" s="1"/>
  <c r="F21" i="6" s="1"/>
  <c r="I21" i="6" s="1"/>
  <c r="K21" i="5"/>
  <c r="H21" i="5"/>
  <c r="E21" i="5"/>
  <c r="Q20" i="5"/>
  <c r="N20" i="5"/>
  <c r="M20" i="5"/>
  <c r="S20" i="5" s="1"/>
  <c r="L20" i="5"/>
  <c r="R20" i="5" s="1"/>
  <c r="F20" i="6" s="1"/>
  <c r="I20" i="6" s="1"/>
  <c r="K20" i="5"/>
  <c r="H20" i="5"/>
  <c r="E20" i="5"/>
  <c r="Q19" i="5"/>
  <c r="M19" i="5"/>
  <c r="N19" i="5" s="1"/>
  <c r="L19" i="5"/>
  <c r="R19" i="5" s="1"/>
  <c r="F19" i="6" s="1"/>
  <c r="I19" i="6" s="1"/>
  <c r="K19" i="5"/>
  <c r="H19" i="5"/>
  <c r="E19" i="5"/>
  <c r="Q18" i="5"/>
  <c r="N18" i="5"/>
  <c r="M18" i="5"/>
  <c r="S18" i="5" s="1"/>
  <c r="L18" i="5"/>
  <c r="R18" i="5" s="1"/>
  <c r="F18" i="6" s="1"/>
  <c r="I18" i="6" s="1"/>
  <c r="K18" i="5"/>
  <c r="H18" i="5"/>
  <c r="E18" i="5"/>
  <c r="Q17" i="5"/>
  <c r="M17" i="5"/>
  <c r="S17" i="5" s="1"/>
  <c r="L17" i="5"/>
  <c r="R17" i="5" s="1"/>
  <c r="F17" i="6" s="1"/>
  <c r="I17" i="6" s="1"/>
  <c r="K17" i="5"/>
  <c r="H17" i="5"/>
  <c r="E17" i="5"/>
  <c r="Q16" i="5"/>
  <c r="N16" i="5"/>
  <c r="M16" i="5"/>
  <c r="S16" i="5" s="1"/>
  <c r="L16" i="5"/>
  <c r="R16" i="5" s="1"/>
  <c r="F16" i="6" s="1"/>
  <c r="I16" i="6" s="1"/>
  <c r="K16" i="5"/>
  <c r="H16" i="5"/>
  <c r="E16" i="5"/>
  <c r="S15" i="5"/>
  <c r="R15" i="5"/>
  <c r="Q14" i="5"/>
  <c r="N14" i="5"/>
  <c r="M14" i="5"/>
  <c r="S14" i="5" s="1"/>
  <c r="L14" i="5"/>
  <c r="R14" i="5" s="1"/>
  <c r="F14" i="6" s="1"/>
  <c r="I14" i="6" s="1"/>
  <c r="K14" i="5"/>
  <c r="H14" i="5"/>
  <c r="E14" i="5"/>
  <c r="Q13" i="5"/>
  <c r="M13" i="5"/>
  <c r="S13" i="5" s="1"/>
  <c r="L13" i="5"/>
  <c r="R13" i="5" s="1"/>
  <c r="F13" i="6" s="1"/>
  <c r="I13" i="6" s="1"/>
  <c r="K13" i="5"/>
  <c r="H13" i="5"/>
  <c r="E13" i="5"/>
  <c r="Q12" i="5"/>
  <c r="N12" i="5"/>
  <c r="M12" i="5"/>
  <c r="S12" i="5" s="1"/>
  <c r="L12" i="5"/>
  <c r="R12" i="5" s="1"/>
  <c r="F12" i="6" s="1"/>
  <c r="I12" i="6" s="1"/>
  <c r="K12" i="5"/>
  <c r="H12" i="5"/>
  <c r="E12" i="5"/>
  <c r="Q11" i="5"/>
  <c r="M11" i="5"/>
  <c r="S11" i="5" s="1"/>
  <c r="L11" i="5"/>
  <c r="R11" i="5" s="1"/>
  <c r="F11" i="6" s="1"/>
  <c r="I11" i="6" s="1"/>
  <c r="K11" i="5"/>
  <c r="H11" i="5"/>
  <c r="E11" i="5"/>
  <c r="Q10" i="5"/>
  <c r="N10" i="5"/>
  <c r="M10" i="5"/>
  <c r="S10" i="5" s="1"/>
  <c r="L10" i="5"/>
  <c r="R10" i="5" s="1"/>
  <c r="F10" i="6" s="1"/>
  <c r="I10" i="6" s="1"/>
  <c r="K10" i="5"/>
  <c r="H10" i="5"/>
  <c r="E10" i="5"/>
  <c r="Q9" i="5"/>
  <c r="M9" i="5"/>
  <c r="S9" i="5" s="1"/>
  <c r="L9" i="5"/>
  <c r="R9" i="5" s="1"/>
  <c r="F9" i="6" s="1"/>
  <c r="I9" i="6" s="1"/>
  <c r="K9" i="5"/>
  <c r="H9" i="5"/>
  <c r="E9" i="5"/>
  <c r="Q8" i="5"/>
  <c r="N8" i="5"/>
  <c r="M8" i="5"/>
  <c r="S8" i="5" s="1"/>
  <c r="G8" i="6" s="1"/>
  <c r="L8" i="5"/>
  <c r="R8" i="5" s="1"/>
  <c r="F8" i="6" s="1"/>
  <c r="I8" i="6" s="1"/>
  <c r="K8" i="5"/>
  <c r="H8" i="5"/>
  <c r="E8" i="5"/>
  <c r="T8" i="5" l="1"/>
  <c r="G10" i="6"/>
  <c r="T10" i="5"/>
  <c r="G26" i="6"/>
  <c r="T26" i="5"/>
  <c r="G9" i="6"/>
  <c r="T9" i="5"/>
  <c r="G20" i="6"/>
  <c r="T20" i="5"/>
  <c r="G14" i="6"/>
  <c r="T14" i="5"/>
  <c r="G17" i="6"/>
  <c r="T17" i="5"/>
  <c r="G22" i="6"/>
  <c r="T22" i="5"/>
  <c r="G13" i="6"/>
  <c r="T13" i="5"/>
  <c r="G29" i="6"/>
  <c r="T29" i="5"/>
  <c r="H8" i="6"/>
  <c r="J8" i="6"/>
  <c r="G12" i="6"/>
  <c r="T12" i="5"/>
  <c r="G23" i="6"/>
  <c r="T23" i="5"/>
  <c r="G37" i="6"/>
  <c r="T37" i="5"/>
  <c r="G11" i="6"/>
  <c r="T11" i="5"/>
  <c r="G16" i="6"/>
  <c r="T16" i="5"/>
  <c r="G24" i="6"/>
  <c r="T24" i="5"/>
  <c r="G18" i="6"/>
  <c r="T18" i="5"/>
  <c r="G28" i="6"/>
  <c r="T28" i="5"/>
  <c r="S33" i="5"/>
  <c r="S35" i="5"/>
  <c r="R38" i="5"/>
  <c r="F38" i="6" s="1"/>
  <c r="I38" i="6" s="1"/>
  <c r="H39" i="6"/>
  <c r="J39" i="6"/>
  <c r="J41" i="6"/>
  <c r="H41" i="6"/>
  <c r="H43" i="6"/>
  <c r="J43" i="6"/>
  <c r="J45" i="6"/>
  <c r="H45" i="6"/>
  <c r="H52" i="6"/>
  <c r="J52" i="6"/>
  <c r="G53" i="6"/>
  <c r="T53" i="5"/>
  <c r="S19" i="5"/>
  <c r="S21" i="5"/>
  <c r="S25" i="5"/>
  <c r="S27" i="5"/>
  <c r="S31" i="5"/>
  <c r="G38" i="6"/>
  <c r="T38" i="5"/>
  <c r="T39" i="5"/>
  <c r="T43" i="5"/>
  <c r="M46" i="5"/>
  <c r="N46" i="5" s="1"/>
  <c r="G51" i="6"/>
  <c r="H55" i="5"/>
  <c r="N9" i="5"/>
  <c r="N11" i="5"/>
  <c r="N13" i="5"/>
  <c r="N17" i="5"/>
  <c r="N23" i="5"/>
  <c r="N29" i="5"/>
  <c r="J36" i="6"/>
  <c r="G40" i="6"/>
  <c r="T40" i="5"/>
  <c r="G42" i="6"/>
  <c r="T42" i="5"/>
  <c r="G44" i="6"/>
  <c r="T44" i="5"/>
  <c r="T48" i="5"/>
  <c r="I55" i="5"/>
  <c r="S46" i="5"/>
  <c r="R36" i="5"/>
  <c r="F36" i="6" s="1"/>
  <c r="I36" i="6" s="1"/>
  <c r="T41" i="5"/>
  <c r="T45" i="5"/>
  <c r="K49" i="5"/>
  <c r="M49" i="5"/>
  <c r="N49" i="5" s="1"/>
  <c r="J32" i="6"/>
  <c r="H32" i="6"/>
  <c r="T32" i="5"/>
  <c r="L46" i="5"/>
  <c r="R46" i="5" s="1"/>
  <c r="F46" i="6" s="1"/>
  <c r="I46" i="6" s="1"/>
  <c r="J48" i="6"/>
  <c r="H48" i="6"/>
  <c r="R51" i="5"/>
  <c r="F51" i="6" s="1"/>
  <c r="I51" i="6" s="1"/>
  <c r="T52" i="5"/>
  <c r="N53" i="5"/>
  <c r="D55" i="5"/>
  <c r="E55" i="5" s="1"/>
  <c r="P55" i="5"/>
  <c r="S54" i="5"/>
  <c r="D55" i="6"/>
  <c r="E55" i="6" s="1"/>
  <c r="H54" i="5"/>
  <c r="L54" i="5"/>
  <c r="L55" i="5" s="1"/>
  <c r="R55" i="5" s="1"/>
  <c r="F55" i="6" s="1"/>
  <c r="I55" i="6" s="1"/>
  <c r="J55" i="5"/>
  <c r="K55" i="5" s="1"/>
  <c r="G54" i="6" l="1"/>
  <c r="H36" i="6"/>
  <c r="T51" i="5"/>
  <c r="G27" i="6"/>
  <c r="T27" i="5"/>
  <c r="S49" i="5"/>
  <c r="H11" i="6"/>
  <c r="J11" i="6"/>
  <c r="J13" i="6"/>
  <c r="H13" i="6"/>
  <c r="H17" i="6"/>
  <c r="J17" i="6"/>
  <c r="H20" i="6"/>
  <c r="J20" i="6"/>
  <c r="J26" i="6"/>
  <c r="H26" i="6"/>
  <c r="Q55" i="5"/>
  <c r="N54" i="5"/>
  <c r="G46" i="6"/>
  <c r="T46" i="5"/>
  <c r="H44" i="6"/>
  <c r="J44" i="6"/>
  <c r="H40" i="6"/>
  <c r="J40" i="6"/>
  <c r="H51" i="6"/>
  <c r="J51" i="6"/>
  <c r="G25" i="6"/>
  <c r="T25" i="5"/>
  <c r="J53" i="6"/>
  <c r="H53" i="6"/>
  <c r="H28" i="6"/>
  <c r="J28" i="6"/>
  <c r="H24" i="6"/>
  <c r="J24" i="6"/>
  <c r="J23" i="6"/>
  <c r="H23" i="6"/>
  <c r="M55" i="5"/>
  <c r="N55" i="5" s="1"/>
  <c r="T36" i="5"/>
  <c r="J38" i="6"/>
  <c r="H38" i="6"/>
  <c r="G21" i="6"/>
  <c r="T21" i="5"/>
  <c r="G35" i="6"/>
  <c r="T35" i="5"/>
  <c r="R54" i="5"/>
  <c r="F54" i="6" s="1"/>
  <c r="I54" i="6" s="1"/>
  <c r="J42" i="6"/>
  <c r="H42" i="6"/>
  <c r="G31" i="6"/>
  <c r="T31" i="5"/>
  <c r="G19" i="6"/>
  <c r="T19" i="5"/>
  <c r="G33" i="6"/>
  <c r="T33" i="5"/>
  <c r="J18" i="6"/>
  <c r="H18" i="6"/>
  <c r="H16" i="6"/>
  <c r="J16" i="6"/>
  <c r="J37" i="6"/>
  <c r="H37" i="6"/>
  <c r="H12" i="6"/>
  <c r="J12" i="6"/>
  <c r="H29" i="6"/>
  <c r="J29" i="6"/>
  <c r="J22" i="6"/>
  <c r="H22" i="6"/>
  <c r="J14" i="6"/>
  <c r="H14" i="6"/>
  <c r="J9" i="6"/>
  <c r="H9" i="6"/>
  <c r="J10" i="6"/>
  <c r="H10" i="6"/>
  <c r="H21" i="6" l="1"/>
  <c r="J21" i="6"/>
  <c r="G49" i="6"/>
  <c r="T49" i="5"/>
  <c r="J19" i="6"/>
  <c r="H19" i="6"/>
  <c r="J33" i="6"/>
  <c r="H33" i="6"/>
  <c r="H31" i="6"/>
  <c r="J31" i="6"/>
  <c r="S55" i="5"/>
  <c r="J54" i="6"/>
  <c r="H54" i="6"/>
  <c r="H35" i="6"/>
  <c r="J35" i="6"/>
  <c r="H25" i="6"/>
  <c r="J25" i="6"/>
  <c r="J46" i="6"/>
  <c r="H46" i="6"/>
  <c r="J27" i="6"/>
  <c r="H27" i="6"/>
  <c r="T54" i="5"/>
  <c r="G55" i="6" l="1"/>
  <c r="T55" i="5"/>
  <c r="J49" i="6"/>
  <c r="H49" i="6"/>
  <c r="J55" i="6" l="1"/>
  <c r="H55" i="6"/>
</calcChain>
</file>

<file path=xl/sharedStrings.xml><?xml version="1.0" encoding="utf-8"?>
<sst xmlns="http://schemas.openxmlformats.org/spreadsheetml/2006/main" count="107" uniqueCount="71">
  <si>
    <t>STATE LEVEL BANKERS' COMMITTEE BIHAR, PATNA</t>
  </si>
  <si>
    <t>(CONVENOR- STATE BANK OF INDIA)</t>
  </si>
  <si>
    <t>BANK WISE PERFORMANCE : ANNUAL CREDIT PLAN AS ON :31.12.2016</t>
  </si>
  <si>
    <t>Rs. In Lakh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</si>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</sst>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workbookViewId="0">
      <selection activeCell="C58" sqref="C58"/>
    </sheetView>
  </sheetViews>
  <sheetFormatPr defaultRowHeight="15" customHeight="1" x14ac:dyDescent="0.25"/>
  <cols>
    <col min="1" max="1" width="4.28515625" style="32" customWidth="1"/>
    <col min="2" max="2" width="32.140625" style="30" bestFit="1" customWidth="1"/>
    <col min="3" max="4" width="9" style="32" bestFit="1" customWidth="1"/>
    <col min="5" max="5" width="10.140625" style="32" bestFit="1" customWidth="1"/>
    <col min="6" max="9" width="9" style="32" bestFit="1" customWidth="1"/>
    <col min="10" max="10" width="7.85546875" style="32" bestFit="1" customWidth="1"/>
    <col min="11" max="17" width="9" style="32" bestFit="1" customWidth="1"/>
    <col min="18" max="18" width="10.140625" style="32" bestFit="1" customWidth="1"/>
    <col min="19" max="20" width="9" style="32" bestFit="1" customWidth="1"/>
    <col min="21" max="16384" width="9.140625" style="30"/>
  </cols>
  <sheetData>
    <row r="1" spans="1:20" ht="1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" customHeight="1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15" customHeight="1" x14ac:dyDescent="0.25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5" customHeight="1" x14ac:dyDescent="0.25">
      <c r="A5" s="40" t="s">
        <v>4</v>
      </c>
      <c r="B5" s="40" t="s">
        <v>5</v>
      </c>
      <c r="C5" s="41" t="s">
        <v>6</v>
      </c>
      <c r="D5" s="41"/>
      <c r="E5" s="41"/>
      <c r="F5" s="41" t="s">
        <v>7</v>
      </c>
      <c r="G5" s="41"/>
      <c r="H5" s="41"/>
      <c r="I5" s="41" t="s">
        <v>8</v>
      </c>
      <c r="J5" s="41"/>
      <c r="K5" s="41"/>
      <c r="L5" s="41" t="s">
        <v>9</v>
      </c>
      <c r="M5" s="41"/>
      <c r="N5" s="41"/>
      <c r="O5" s="41" t="s">
        <v>10</v>
      </c>
      <c r="P5" s="41"/>
      <c r="Q5" s="41"/>
      <c r="R5" s="41" t="s">
        <v>11</v>
      </c>
      <c r="S5" s="41"/>
      <c r="T5" s="41"/>
    </row>
    <row r="6" spans="1:20" ht="15" customHeight="1" x14ac:dyDescent="0.25">
      <c r="A6" s="40"/>
      <c r="B6" s="40"/>
      <c r="C6" s="26" t="s">
        <v>12</v>
      </c>
      <c r="D6" s="26" t="s">
        <v>13</v>
      </c>
      <c r="E6" s="26" t="s">
        <v>14</v>
      </c>
      <c r="F6" s="26" t="s">
        <v>12</v>
      </c>
      <c r="G6" s="26" t="s">
        <v>13</v>
      </c>
      <c r="H6" s="26" t="s">
        <v>14</v>
      </c>
      <c r="I6" s="26" t="s">
        <v>12</v>
      </c>
      <c r="J6" s="26" t="s">
        <v>13</v>
      </c>
      <c r="K6" s="26" t="s">
        <v>14</v>
      </c>
      <c r="L6" s="26" t="s">
        <v>12</v>
      </c>
      <c r="M6" s="26" t="s">
        <v>13</v>
      </c>
      <c r="N6" s="26" t="s">
        <v>14</v>
      </c>
      <c r="O6" s="26" t="s">
        <v>12</v>
      </c>
      <c r="P6" s="26" t="s">
        <v>13</v>
      </c>
      <c r="Q6" s="26" t="s">
        <v>14</v>
      </c>
      <c r="R6" s="26" t="s">
        <v>12</v>
      </c>
      <c r="S6" s="26" t="s">
        <v>13</v>
      </c>
      <c r="T6" s="26" t="s">
        <v>14</v>
      </c>
    </row>
    <row r="7" spans="1:20" ht="15" customHeight="1" x14ac:dyDescent="0.25">
      <c r="A7" s="31"/>
      <c r="B7" s="27" t="s">
        <v>15</v>
      </c>
      <c r="C7" s="26"/>
      <c r="D7" s="26"/>
      <c r="E7" s="33"/>
      <c r="F7" s="26"/>
      <c r="G7" s="26"/>
      <c r="H7" s="33"/>
      <c r="I7" s="26"/>
      <c r="J7" s="26"/>
      <c r="K7" s="33"/>
      <c r="L7" s="26"/>
      <c r="M7" s="26"/>
      <c r="N7" s="33"/>
      <c r="O7" s="34"/>
      <c r="P7" s="34"/>
      <c r="Q7" s="33"/>
      <c r="R7" s="34"/>
      <c r="S7" s="34"/>
      <c r="T7" s="33"/>
    </row>
    <row r="8" spans="1:20" ht="15" customHeight="1" x14ac:dyDescent="0.25">
      <c r="A8" s="29">
        <v>1</v>
      </c>
      <c r="B8" s="28" t="s">
        <v>16</v>
      </c>
      <c r="C8" s="26">
        <v>658470</v>
      </c>
      <c r="D8" s="26">
        <v>395736</v>
      </c>
      <c r="E8" s="33">
        <f t="shared" ref="E8:E55" si="0">D8/C8</f>
        <v>0.60099321153583307</v>
      </c>
      <c r="F8" s="26">
        <v>279533</v>
      </c>
      <c r="G8" s="26">
        <v>199940</v>
      </c>
      <c r="H8" s="33">
        <f t="shared" ref="H8:H55" si="1">G8/F8</f>
        <v>0.71526438738896658</v>
      </c>
      <c r="I8" s="26">
        <v>215282</v>
      </c>
      <c r="J8" s="26">
        <v>163611</v>
      </c>
      <c r="K8" s="33">
        <f t="shared" ref="K8:K55" si="2">J8/I8</f>
        <v>0.75998457836697908</v>
      </c>
      <c r="L8" s="26">
        <f>SUM(I8+F8+C8)</f>
        <v>1153285</v>
      </c>
      <c r="M8" s="26">
        <f>SUM(J8+G8+D8)</f>
        <v>759287</v>
      </c>
      <c r="N8" s="33">
        <f t="shared" ref="N8:N55" si="3">M8/L8</f>
        <v>0.65836892008480119</v>
      </c>
      <c r="O8" s="34">
        <v>533207</v>
      </c>
      <c r="P8" s="34">
        <v>371851</v>
      </c>
      <c r="Q8" s="33">
        <f t="shared" ref="Q8:Q55" si="4">P8/O8</f>
        <v>0.69738581826570167</v>
      </c>
      <c r="R8" s="29">
        <f>SUM(O8+L8)</f>
        <v>1686492</v>
      </c>
      <c r="S8" s="29">
        <f>SUM(P8+M8)</f>
        <v>1131138</v>
      </c>
      <c r="T8" s="33">
        <f t="shared" ref="T8:T55" si="5">S8/R8</f>
        <v>0.67070463423484961</v>
      </c>
    </row>
    <row r="9" spans="1:20" ht="15" customHeight="1" x14ac:dyDescent="0.25">
      <c r="A9" s="29">
        <v>2</v>
      </c>
      <c r="B9" s="28" t="s">
        <v>17</v>
      </c>
      <c r="C9" s="26">
        <v>349587</v>
      </c>
      <c r="D9" s="26">
        <v>179429</v>
      </c>
      <c r="E9" s="33">
        <f t="shared" si="0"/>
        <v>0.51325993243455847</v>
      </c>
      <c r="F9" s="26">
        <v>125738</v>
      </c>
      <c r="G9" s="26">
        <v>89356</v>
      </c>
      <c r="H9" s="33">
        <f t="shared" si="1"/>
        <v>0.71065230876902763</v>
      </c>
      <c r="I9" s="26">
        <v>104230</v>
      </c>
      <c r="J9" s="26">
        <v>65578</v>
      </c>
      <c r="K9" s="33">
        <f t="shared" si="2"/>
        <v>0.62916626690971889</v>
      </c>
      <c r="L9" s="26">
        <f t="shared" ref="L9:M54" si="6">SUM(I9+F9+C9)</f>
        <v>579555</v>
      </c>
      <c r="M9" s="26">
        <f t="shared" si="6"/>
        <v>334363</v>
      </c>
      <c r="N9" s="33">
        <f t="shared" si="3"/>
        <v>0.5769305760454142</v>
      </c>
      <c r="O9" s="34">
        <v>256665</v>
      </c>
      <c r="P9" s="34">
        <v>178396</v>
      </c>
      <c r="Q9" s="33">
        <f t="shared" si="4"/>
        <v>0.69505386398612978</v>
      </c>
      <c r="R9" s="29">
        <f t="shared" ref="R9:S55" si="7">SUM(O9+L9)</f>
        <v>836220</v>
      </c>
      <c r="S9" s="29">
        <f t="shared" si="7"/>
        <v>512759</v>
      </c>
      <c r="T9" s="33">
        <f t="shared" si="5"/>
        <v>0.61318672119777096</v>
      </c>
    </row>
    <row r="10" spans="1:20" ht="15" customHeight="1" x14ac:dyDescent="0.25">
      <c r="A10" s="29">
        <v>3</v>
      </c>
      <c r="B10" s="28" t="s">
        <v>18</v>
      </c>
      <c r="C10" s="26">
        <v>494982</v>
      </c>
      <c r="D10" s="26">
        <v>214107</v>
      </c>
      <c r="E10" s="33">
        <f t="shared" si="0"/>
        <v>0.43255512321660183</v>
      </c>
      <c r="F10" s="26">
        <v>144633</v>
      </c>
      <c r="G10" s="26">
        <v>161911</v>
      </c>
      <c r="H10" s="33">
        <f t="shared" si="1"/>
        <v>1.1194609805507734</v>
      </c>
      <c r="I10" s="26">
        <v>148719</v>
      </c>
      <c r="J10" s="26">
        <v>51713</v>
      </c>
      <c r="K10" s="33">
        <f t="shared" si="2"/>
        <v>0.34772288678648994</v>
      </c>
      <c r="L10" s="26">
        <f t="shared" si="6"/>
        <v>788334</v>
      </c>
      <c r="M10" s="26">
        <f t="shared" si="6"/>
        <v>427731</v>
      </c>
      <c r="N10" s="33">
        <f t="shared" si="3"/>
        <v>0.54257586251512679</v>
      </c>
      <c r="O10" s="34">
        <v>325070</v>
      </c>
      <c r="P10" s="34">
        <v>245253</v>
      </c>
      <c r="Q10" s="33">
        <f t="shared" si="4"/>
        <v>0.75446211585197032</v>
      </c>
      <c r="R10" s="29">
        <f t="shared" si="7"/>
        <v>1113404</v>
      </c>
      <c r="S10" s="29">
        <f t="shared" si="7"/>
        <v>672984</v>
      </c>
      <c r="T10" s="33">
        <f t="shared" si="5"/>
        <v>0.60443828116299203</v>
      </c>
    </row>
    <row r="11" spans="1:20" ht="15" customHeight="1" x14ac:dyDescent="0.25">
      <c r="A11" s="29">
        <v>4</v>
      </c>
      <c r="B11" s="28" t="s">
        <v>19</v>
      </c>
      <c r="C11" s="26">
        <v>139292</v>
      </c>
      <c r="D11" s="26">
        <v>78991</v>
      </c>
      <c r="E11" s="33">
        <f t="shared" si="0"/>
        <v>0.56708928007351467</v>
      </c>
      <c r="F11" s="26">
        <v>65219</v>
      </c>
      <c r="G11" s="26">
        <v>38244</v>
      </c>
      <c r="H11" s="33">
        <f t="shared" si="1"/>
        <v>0.58639353562612118</v>
      </c>
      <c r="I11" s="26">
        <v>51119</v>
      </c>
      <c r="J11" s="26">
        <v>31737</v>
      </c>
      <c r="K11" s="33">
        <f t="shared" si="2"/>
        <v>0.62084547819793034</v>
      </c>
      <c r="L11" s="26">
        <f t="shared" si="6"/>
        <v>255630</v>
      </c>
      <c r="M11" s="26">
        <f t="shared" si="6"/>
        <v>148972</v>
      </c>
      <c r="N11" s="33">
        <f t="shared" si="3"/>
        <v>0.58276415131244375</v>
      </c>
      <c r="O11" s="34">
        <v>129794</v>
      </c>
      <c r="P11" s="34">
        <v>78737</v>
      </c>
      <c r="Q11" s="33">
        <f t="shared" si="4"/>
        <v>0.60663050680308794</v>
      </c>
      <c r="R11" s="29">
        <f t="shared" si="7"/>
        <v>385424</v>
      </c>
      <c r="S11" s="29">
        <f t="shared" si="7"/>
        <v>227709</v>
      </c>
      <c r="T11" s="33">
        <f t="shared" si="5"/>
        <v>0.59080129934825021</v>
      </c>
    </row>
    <row r="12" spans="1:20" ht="15" customHeight="1" x14ac:dyDescent="0.25">
      <c r="A12" s="29">
        <v>5</v>
      </c>
      <c r="B12" s="28" t="s">
        <v>20</v>
      </c>
      <c r="C12" s="26">
        <v>160898</v>
      </c>
      <c r="D12" s="26">
        <v>73984</v>
      </c>
      <c r="E12" s="33">
        <f t="shared" si="0"/>
        <v>0.45981926437867471</v>
      </c>
      <c r="F12" s="26">
        <v>75960</v>
      </c>
      <c r="G12" s="26">
        <v>29995</v>
      </c>
      <c r="H12" s="33">
        <f t="shared" si="1"/>
        <v>0.39487888362295948</v>
      </c>
      <c r="I12" s="26">
        <v>41490</v>
      </c>
      <c r="J12" s="26">
        <v>16884</v>
      </c>
      <c r="K12" s="33">
        <f t="shared" si="2"/>
        <v>0.40694143167028202</v>
      </c>
      <c r="L12" s="26">
        <f t="shared" si="6"/>
        <v>278348</v>
      </c>
      <c r="M12" s="26">
        <f t="shared" si="6"/>
        <v>120863</v>
      </c>
      <c r="N12" s="33">
        <f t="shared" si="3"/>
        <v>0.4342154425395548</v>
      </c>
      <c r="O12" s="34">
        <v>133887</v>
      </c>
      <c r="P12" s="34">
        <v>45358</v>
      </c>
      <c r="Q12" s="33">
        <f t="shared" si="4"/>
        <v>0.33877822342721847</v>
      </c>
      <c r="R12" s="29">
        <f t="shared" si="7"/>
        <v>412235</v>
      </c>
      <c r="S12" s="29">
        <f t="shared" si="7"/>
        <v>166221</v>
      </c>
      <c r="T12" s="33">
        <f t="shared" si="5"/>
        <v>0.40321903768481571</v>
      </c>
    </row>
    <row r="13" spans="1:20" ht="15" customHeight="1" x14ac:dyDescent="0.25">
      <c r="A13" s="29">
        <v>6</v>
      </c>
      <c r="B13" s="28" t="s">
        <v>21</v>
      </c>
      <c r="C13" s="26">
        <v>161971</v>
      </c>
      <c r="D13" s="26">
        <v>97450</v>
      </c>
      <c r="E13" s="33">
        <f t="shared" si="0"/>
        <v>0.60165091281772665</v>
      </c>
      <c r="F13" s="26">
        <v>78117</v>
      </c>
      <c r="G13" s="26">
        <v>46843</v>
      </c>
      <c r="H13" s="33">
        <f t="shared" si="1"/>
        <v>0.59965180434476495</v>
      </c>
      <c r="I13" s="26">
        <v>55062</v>
      </c>
      <c r="J13" s="26">
        <v>35377</v>
      </c>
      <c r="K13" s="33">
        <f t="shared" si="2"/>
        <v>0.6424939159492935</v>
      </c>
      <c r="L13" s="26">
        <f t="shared" si="6"/>
        <v>295150</v>
      </c>
      <c r="M13" s="26">
        <f t="shared" si="6"/>
        <v>179670</v>
      </c>
      <c r="N13" s="33">
        <f t="shared" si="3"/>
        <v>0.60874131797391162</v>
      </c>
      <c r="O13" s="34">
        <v>137395</v>
      </c>
      <c r="P13" s="34">
        <v>75808</v>
      </c>
      <c r="Q13" s="33">
        <f t="shared" si="4"/>
        <v>0.55175224717056659</v>
      </c>
      <c r="R13" s="29">
        <f t="shared" si="7"/>
        <v>432545</v>
      </c>
      <c r="S13" s="29">
        <f t="shared" si="7"/>
        <v>255478</v>
      </c>
      <c r="T13" s="33">
        <f t="shared" si="5"/>
        <v>0.59063912425296794</v>
      </c>
    </row>
    <row r="14" spans="1:20" ht="15" customHeight="1" x14ac:dyDescent="0.25">
      <c r="A14" s="29">
        <v>7</v>
      </c>
      <c r="B14" s="28" t="s">
        <v>22</v>
      </c>
      <c r="C14" s="26">
        <v>82425</v>
      </c>
      <c r="D14" s="26">
        <v>57838</v>
      </c>
      <c r="E14" s="33">
        <f t="shared" si="0"/>
        <v>0.70170457992114044</v>
      </c>
      <c r="F14" s="26">
        <v>50756</v>
      </c>
      <c r="G14" s="26">
        <v>38216</v>
      </c>
      <c r="H14" s="33">
        <f t="shared" si="1"/>
        <v>0.75293561352352434</v>
      </c>
      <c r="I14" s="26">
        <v>36244</v>
      </c>
      <c r="J14" s="26">
        <v>22736</v>
      </c>
      <c r="K14" s="33">
        <f t="shared" si="2"/>
        <v>0.62730382959938191</v>
      </c>
      <c r="L14" s="26">
        <f t="shared" si="6"/>
        <v>169425</v>
      </c>
      <c r="M14" s="26">
        <f t="shared" si="6"/>
        <v>118790</v>
      </c>
      <c r="N14" s="33">
        <f t="shared" si="3"/>
        <v>0.70113619595691312</v>
      </c>
      <c r="O14" s="34">
        <v>86530</v>
      </c>
      <c r="P14" s="34">
        <v>55207</v>
      </c>
      <c r="Q14" s="33">
        <f t="shared" si="4"/>
        <v>0.63800993874956657</v>
      </c>
      <c r="R14" s="29">
        <f t="shared" si="7"/>
        <v>255955</v>
      </c>
      <c r="S14" s="29">
        <f t="shared" si="7"/>
        <v>173997</v>
      </c>
      <c r="T14" s="33">
        <f t="shared" si="5"/>
        <v>0.67979527651344962</v>
      </c>
    </row>
    <row r="15" spans="1:20" ht="15" customHeight="1" x14ac:dyDescent="0.25">
      <c r="A15" s="29"/>
      <c r="B15" s="28" t="s">
        <v>23</v>
      </c>
      <c r="C15" s="26"/>
      <c r="D15" s="26"/>
      <c r="E15" s="33"/>
      <c r="F15" s="26"/>
      <c r="G15" s="26"/>
      <c r="H15" s="33"/>
      <c r="I15" s="26"/>
      <c r="J15" s="26"/>
      <c r="K15" s="33"/>
      <c r="L15" s="26"/>
      <c r="M15" s="26"/>
      <c r="N15" s="33"/>
      <c r="O15" s="34"/>
      <c r="P15" s="34"/>
      <c r="Q15" s="33"/>
      <c r="R15" s="29">
        <f t="shared" si="7"/>
        <v>0</v>
      </c>
      <c r="S15" s="29">
        <f t="shared" si="7"/>
        <v>0</v>
      </c>
      <c r="T15" s="33"/>
    </row>
    <row r="16" spans="1:20" ht="15" customHeight="1" x14ac:dyDescent="0.25">
      <c r="A16" s="29">
        <v>8</v>
      </c>
      <c r="B16" s="28" t="s">
        <v>24</v>
      </c>
      <c r="C16" s="26">
        <v>237038</v>
      </c>
      <c r="D16" s="26">
        <v>147154</v>
      </c>
      <c r="E16" s="33">
        <f t="shared" si="0"/>
        <v>0.62080341548612461</v>
      </c>
      <c r="F16" s="26">
        <v>101299</v>
      </c>
      <c r="G16" s="26">
        <v>63153</v>
      </c>
      <c r="H16" s="33">
        <f t="shared" si="1"/>
        <v>0.62343162321444434</v>
      </c>
      <c r="I16" s="26">
        <v>79499</v>
      </c>
      <c r="J16" s="26">
        <v>49593</v>
      </c>
      <c r="K16" s="33">
        <f t="shared" si="2"/>
        <v>0.62381916753669853</v>
      </c>
      <c r="L16" s="26">
        <f t="shared" si="6"/>
        <v>417836</v>
      </c>
      <c r="M16" s="26">
        <f t="shared" si="6"/>
        <v>259900</v>
      </c>
      <c r="N16" s="33">
        <f t="shared" si="3"/>
        <v>0.62201437884720323</v>
      </c>
      <c r="O16" s="34">
        <v>195861</v>
      </c>
      <c r="P16" s="34">
        <v>121165</v>
      </c>
      <c r="Q16" s="33">
        <f t="shared" si="4"/>
        <v>0.61862749603034806</v>
      </c>
      <c r="R16" s="29">
        <f t="shared" si="7"/>
        <v>613697</v>
      </c>
      <c r="S16" s="29">
        <f t="shared" si="7"/>
        <v>381065</v>
      </c>
      <c r="T16" s="33">
        <f t="shared" si="5"/>
        <v>0.62093345739021044</v>
      </c>
    </row>
    <row r="17" spans="1:20" ht="15" customHeight="1" x14ac:dyDescent="0.25">
      <c r="A17" s="29">
        <v>9</v>
      </c>
      <c r="B17" s="28" t="s">
        <v>25</v>
      </c>
      <c r="C17" s="26">
        <v>169620</v>
      </c>
      <c r="D17" s="26">
        <v>118005</v>
      </c>
      <c r="E17" s="33">
        <f t="shared" si="0"/>
        <v>0.69570215776441457</v>
      </c>
      <c r="F17" s="26">
        <v>68804</v>
      </c>
      <c r="G17" s="26">
        <v>50873</v>
      </c>
      <c r="H17" s="33">
        <f t="shared" si="1"/>
        <v>0.73939015173536426</v>
      </c>
      <c r="I17" s="26">
        <v>54837</v>
      </c>
      <c r="J17" s="26">
        <v>30564</v>
      </c>
      <c r="K17" s="33">
        <f t="shared" si="2"/>
        <v>0.55736090595765631</v>
      </c>
      <c r="L17" s="26">
        <f t="shared" si="6"/>
        <v>293261</v>
      </c>
      <c r="M17" s="26">
        <f t="shared" si="6"/>
        <v>199442</v>
      </c>
      <c r="N17" s="33">
        <f t="shared" si="3"/>
        <v>0.68008361152693331</v>
      </c>
      <c r="O17" s="34">
        <v>138564</v>
      </c>
      <c r="P17" s="34">
        <v>85807</v>
      </c>
      <c r="Q17" s="33">
        <f t="shared" si="4"/>
        <v>0.61925897058399004</v>
      </c>
      <c r="R17" s="29">
        <f t="shared" si="7"/>
        <v>431825</v>
      </c>
      <c r="S17" s="29">
        <f t="shared" si="7"/>
        <v>285249</v>
      </c>
      <c r="T17" s="33">
        <f t="shared" si="5"/>
        <v>0.66056620158629076</v>
      </c>
    </row>
    <row r="18" spans="1:20" ht="15" customHeight="1" x14ac:dyDescent="0.25">
      <c r="A18" s="29">
        <v>10</v>
      </c>
      <c r="B18" s="28" t="s">
        <v>26</v>
      </c>
      <c r="C18" s="26">
        <v>8639</v>
      </c>
      <c r="D18" s="26">
        <v>833</v>
      </c>
      <c r="E18" s="33">
        <f t="shared" si="0"/>
        <v>9.6423197129297367E-2</v>
      </c>
      <c r="F18" s="26">
        <v>15592</v>
      </c>
      <c r="G18" s="26">
        <v>6906</v>
      </c>
      <c r="H18" s="33">
        <f t="shared" si="1"/>
        <v>0.44291944586967674</v>
      </c>
      <c r="I18" s="26">
        <v>10260</v>
      </c>
      <c r="J18" s="26">
        <v>3464</v>
      </c>
      <c r="K18" s="33">
        <f t="shared" si="2"/>
        <v>0.33762183235867449</v>
      </c>
      <c r="L18" s="26">
        <f t="shared" si="6"/>
        <v>34491</v>
      </c>
      <c r="M18" s="26">
        <f t="shared" si="6"/>
        <v>11203</v>
      </c>
      <c r="N18" s="33">
        <f t="shared" si="3"/>
        <v>0.32480937056043607</v>
      </c>
      <c r="O18" s="34">
        <v>22217</v>
      </c>
      <c r="P18" s="34">
        <v>27871</v>
      </c>
      <c r="Q18" s="33">
        <f t="shared" si="4"/>
        <v>1.2544898051041995</v>
      </c>
      <c r="R18" s="29">
        <f t="shared" si="7"/>
        <v>56708</v>
      </c>
      <c r="S18" s="29">
        <f t="shared" si="7"/>
        <v>39074</v>
      </c>
      <c r="T18" s="33">
        <f t="shared" si="5"/>
        <v>0.6890385836213585</v>
      </c>
    </row>
    <row r="19" spans="1:20" ht="15" customHeight="1" x14ac:dyDescent="0.25">
      <c r="A19" s="29">
        <v>11</v>
      </c>
      <c r="B19" s="28" t="s">
        <v>27</v>
      </c>
      <c r="C19" s="26">
        <v>1177</v>
      </c>
      <c r="D19" s="26">
        <v>303</v>
      </c>
      <c r="E19" s="33">
        <f t="shared" si="0"/>
        <v>0.2574341546304163</v>
      </c>
      <c r="F19" s="26">
        <v>5672</v>
      </c>
      <c r="G19" s="26">
        <v>1454</v>
      </c>
      <c r="H19" s="33">
        <f t="shared" si="1"/>
        <v>0.25634696755994357</v>
      </c>
      <c r="I19" s="26">
        <v>3299</v>
      </c>
      <c r="J19" s="26">
        <v>1567</v>
      </c>
      <c r="K19" s="33">
        <f t="shared" si="2"/>
        <v>0.47499242194604424</v>
      </c>
      <c r="L19" s="26">
        <f t="shared" si="6"/>
        <v>10148</v>
      </c>
      <c r="M19" s="26">
        <f t="shared" si="6"/>
        <v>3324</v>
      </c>
      <c r="N19" s="33">
        <f t="shared" si="3"/>
        <v>0.32755222703981079</v>
      </c>
      <c r="O19" s="34">
        <v>7601</v>
      </c>
      <c r="P19" s="34">
        <v>1160</v>
      </c>
      <c r="Q19" s="33">
        <f t="shared" si="4"/>
        <v>0.15261149848704117</v>
      </c>
      <c r="R19" s="29">
        <f t="shared" si="7"/>
        <v>17749</v>
      </c>
      <c r="S19" s="29">
        <f t="shared" si="7"/>
        <v>4484</v>
      </c>
      <c r="T19" s="33">
        <f t="shared" si="5"/>
        <v>0.25263395120851878</v>
      </c>
    </row>
    <row r="20" spans="1:20" ht="15" customHeight="1" x14ac:dyDescent="0.25">
      <c r="A20" s="29">
        <v>12</v>
      </c>
      <c r="B20" s="28" t="s">
        <v>28</v>
      </c>
      <c r="C20" s="26">
        <v>12855</v>
      </c>
      <c r="D20" s="26">
        <v>1403</v>
      </c>
      <c r="E20" s="33">
        <f t="shared" si="0"/>
        <v>0.10914041229093738</v>
      </c>
      <c r="F20" s="26">
        <v>14091</v>
      </c>
      <c r="G20" s="26">
        <v>6615</v>
      </c>
      <c r="H20" s="33">
        <f t="shared" si="1"/>
        <v>0.46944858420268254</v>
      </c>
      <c r="I20" s="26">
        <v>10239</v>
      </c>
      <c r="J20" s="26">
        <v>800</v>
      </c>
      <c r="K20" s="33">
        <f t="shared" si="2"/>
        <v>7.8132630139662082E-2</v>
      </c>
      <c r="L20" s="26">
        <f t="shared" si="6"/>
        <v>37185</v>
      </c>
      <c r="M20" s="26">
        <f t="shared" si="6"/>
        <v>8818</v>
      </c>
      <c r="N20" s="33">
        <f t="shared" si="3"/>
        <v>0.23713863116848191</v>
      </c>
      <c r="O20" s="34">
        <v>23971</v>
      </c>
      <c r="P20" s="34">
        <v>21615</v>
      </c>
      <c r="Q20" s="33">
        <f t="shared" si="4"/>
        <v>0.9017145717742272</v>
      </c>
      <c r="R20" s="29">
        <f t="shared" si="7"/>
        <v>61156</v>
      </c>
      <c r="S20" s="29">
        <f t="shared" si="7"/>
        <v>30433</v>
      </c>
      <c r="T20" s="33">
        <f t="shared" si="5"/>
        <v>0.49762901432402379</v>
      </c>
    </row>
    <row r="21" spans="1:20" ht="15" customHeight="1" x14ac:dyDescent="0.25">
      <c r="A21" s="29">
        <v>13</v>
      </c>
      <c r="B21" s="28" t="s">
        <v>29</v>
      </c>
      <c r="C21" s="26">
        <v>17593</v>
      </c>
      <c r="D21" s="26">
        <v>2360</v>
      </c>
      <c r="E21" s="33">
        <f t="shared" si="0"/>
        <v>0.13414426192235548</v>
      </c>
      <c r="F21" s="26">
        <v>14212</v>
      </c>
      <c r="G21" s="26">
        <v>7923</v>
      </c>
      <c r="H21" s="33">
        <f t="shared" si="1"/>
        <v>0.55748663101604279</v>
      </c>
      <c r="I21" s="26">
        <v>10648</v>
      </c>
      <c r="J21" s="26">
        <v>4485</v>
      </c>
      <c r="K21" s="33">
        <f t="shared" si="2"/>
        <v>0.42120586025544704</v>
      </c>
      <c r="L21" s="26">
        <f t="shared" si="6"/>
        <v>42453</v>
      </c>
      <c r="M21" s="26">
        <f t="shared" si="6"/>
        <v>14768</v>
      </c>
      <c r="N21" s="33">
        <f t="shared" si="3"/>
        <v>0.34786705297623255</v>
      </c>
      <c r="O21" s="34">
        <v>23971</v>
      </c>
      <c r="P21" s="34">
        <v>10356</v>
      </c>
      <c r="Q21" s="33">
        <f t="shared" si="4"/>
        <v>0.43202202661549371</v>
      </c>
      <c r="R21" s="29">
        <f t="shared" si="7"/>
        <v>66424</v>
      </c>
      <c r="S21" s="29">
        <f t="shared" si="7"/>
        <v>25124</v>
      </c>
      <c r="T21" s="33">
        <f t="shared" si="5"/>
        <v>0.3782367818860653</v>
      </c>
    </row>
    <row r="22" spans="1:20" ht="15" customHeight="1" x14ac:dyDescent="0.25">
      <c r="A22" s="29">
        <v>14</v>
      </c>
      <c r="B22" s="28" t="s">
        <v>30</v>
      </c>
      <c r="C22" s="26">
        <v>31935</v>
      </c>
      <c r="D22" s="26">
        <v>21795</v>
      </c>
      <c r="E22" s="33">
        <f t="shared" si="0"/>
        <v>0.68248003757632691</v>
      </c>
      <c r="F22" s="26">
        <v>20225</v>
      </c>
      <c r="G22" s="26">
        <v>15206</v>
      </c>
      <c r="H22" s="33">
        <f t="shared" si="1"/>
        <v>0.75184177997527812</v>
      </c>
      <c r="I22" s="26">
        <v>13819</v>
      </c>
      <c r="J22" s="26">
        <v>10587</v>
      </c>
      <c r="K22" s="33">
        <f t="shared" si="2"/>
        <v>0.76611911136840583</v>
      </c>
      <c r="L22" s="26">
        <f t="shared" si="6"/>
        <v>65979</v>
      </c>
      <c r="M22" s="26">
        <f t="shared" si="6"/>
        <v>47588</v>
      </c>
      <c r="N22" s="33">
        <f t="shared" si="3"/>
        <v>0.72125979478318858</v>
      </c>
      <c r="O22" s="34">
        <v>34495</v>
      </c>
      <c r="P22" s="34">
        <v>26187</v>
      </c>
      <c r="Q22" s="33">
        <f t="shared" si="4"/>
        <v>0.75915350050731989</v>
      </c>
      <c r="R22" s="29">
        <f t="shared" si="7"/>
        <v>100474</v>
      </c>
      <c r="S22" s="29">
        <f t="shared" si="7"/>
        <v>73775</v>
      </c>
      <c r="T22" s="33">
        <f t="shared" si="5"/>
        <v>0.73426956227481732</v>
      </c>
    </row>
    <row r="23" spans="1:20" ht="15" customHeight="1" x14ac:dyDescent="0.25">
      <c r="A23" s="29">
        <v>15</v>
      </c>
      <c r="B23" s="28" t="s">
        <v>31</v>
      </c>
      <c r="C23" s="26">
        <v>23674</v>
      </c>
      <c r="D23" s="26">
        <v>16562</v>
      </c>
      <c r="E23" s="33">
        <f t="shared" si="0"/>
        <v>0.69958604376108813</v>
      </c>
      <c r="F23" s="26">
        <v>23154</v>
      </c>
      <c r="G23" s="26">
        <v>14425</v>
      </c>
      <c r="H23" s="33">
        <f t="shared" si="1"/>
        <v>0.62300250496674436</v>
      </c>
      <c r="I23" s="26">
        <v>15402</v>
      </c>
      <c r="J23" s="26">
        <v>9501</v>
      </c>
      <c r="K23" s="33">
        <f t="shared" si="2"/>
        <v>0.61686793922867156</v>
      </c>
      <c r="L23" s="26">
        <f t="shared" si="6"/>
        <v>62230</v>
      </c>
      <c r="M23" s="26">
        <f t="shared" si="6"/>
        <v>40488</v>
      </c>
      <c r="N23" s="33">
        <f t="shared" si="3"/>
        <v>0.65061867266591678</v>
      </c>
      <c r="O23" s="34">
        <v>35080</v>
      </c>
      <c r="P23" s="34">
        <v>27564</v>
      </c>
      <c r="Q23" s="33">
        <f t="shared" si="4"/>
        <v>0.78574686431014829</v>
      </c>
      <c r="R23" s="29">
        <f t="shared" si="7"/>
        <v>97310</v>
      </c>
      <c r="S23" s="29">
        <f t="shared" si="7"/>
        <v>68052</v>
      </c>
      <c r="T23" s="33">
        <f t="shared" si="5"/>
        <v>0.69933203165142332</v>
      </c>
    </row>
    <row r="24" spans="1:20" ht="15" customHeight="1" x14ac:dyDescent="0.25">
      <c r="A24" s="29">
        <v>16</v>
      </c>
      <c r="B24" s="28" t="s">
        <v>32</v>
      </c>
      <c r="C24" s="26">
        <v>19815</v>
      </c>
      <c r="D24" s="26">
        <v>2815</v>
      </c>
      <c r="E24" s="33">
        <f t="shared" si="0"/>
        <v>0.14206409285894525</v>
      </c>
      <c r="F24" s="26">
        <v>17853</v>
      </c>
      <c r="G24" s="26">
        <v>2637</v>
      </c>
      <c r="H24" s="33">
        <f t="shared" si="1"/>
        <v>0.14770626785414215</v>
      </c>
      <c r="I24" s="26">
        <v>11882</v>
      </c>
      <c r="J24" s="26">
        <v>1249</v>
      </c>
      <c r="K24" s="33">
        <f t="shared" si="2"/>
        <v>0.10511698367278235</v>
      </c>
      <c r="L24" s="26">
        <f t="shared" si="6"/>
        <v>49550</v>
      </c>
      <c r="M24" s="26">
        <f t="shared" si="6"/>
        <v>6701</v>
      </c>
      <c r="N24" s="33">
        <f t="shared" si="3"/>
        <v>0.13523713420787084</v>
      </c>
      <c r="O24" s="34">
        <v>28648</v>
      </c>
      <c r="P24" s="34">
        <v>2772</v>
      </c>
      <c r="Q24" s="33">
        <f t="shared" si="4"/>
        <v>9.6760681373917898E-2</v>
      </c>
      <c r="R24" s="29">
        <f t="shared" si="7"/>
        <v>78198</v>
      </c>
      <c r="S24" s="29">
        <f t="shared" si="7"/>
        <v>9473</v>
      </c>
      <c r="T24" s="33">
        <f t="shared" si="5"/>
        <v>0.12114120565743369</v>
      </c>
    </row>
    <row r="25" spans="1:20" ht="15" customHeight="1" x14ac:dyDescent="0.25">
      <c r="A25" s="29">
        <v>17</v>
      </c>
      <c r="B25" s="28" t="s">
        <v>33</v>
      </c>
      <c r="C25" s="26">
        <v>4829</v>
      </c>
      <c r="D25" s="26">
        <v>108</v>
      </c>
      <c r="E25" s="33">
        <f t="shared" si="0"/>
        <v>2.2364878856906193E-2</v>
      </c>
      <c r="F25" s="26">
        <v>3312</v>
      </c>
      <c r="G25" s="26">
        <v>2018</v>
      </c>
      <c r="H25" s="33">
        <f t="shared" si="1"/>
        <v>0.6092995169082126</v>
      </c>
      <c r="I25" s="26">
        <v>2921</v>
      </c>
      <c r="J25" s="26">
        <v>3000</v>
      </c>
      <c r="K25" s="33">
        <f t="shared" si="2"/>
        <v>1.0270455323519343</v>
      </c>
      <c r="L25" s="26">
        <f t="shared" si="6"/>
        <v>11062</v>
      </c>
      <c r="M25" s="26">
        <f t="shared" si="6"/>
        <v>5126</v>
      </c>
      <c r="N25" s="33">
        <f t="shared" si="3"/>
        <v>0.46338817573675645</v>
      </c>
      <c r="O25" s="34">
        <v>7016</v>
      </c>
      <c r="P25" s="34">
        <v>4681</v>
      </c>
      <c r="Q25" s="33">
        <f t="shared" si="4"/>
        <v>0.66718928164196123</v>
      </c>
      <c r="R25" s="29">
        <f t="shared" si="7"/>
        <v>18078</v>
      </c>
      <c r="S25" s="29">
        <f t="shared" si="7"/>
        <v>9807</v>
      </c>
      <c r="T25" s="33">
        <f t="shared" si="5"/>
        <v>0.5424825755061401</v>
      </c>
    </row>
    <row r="26" spans="1:20" ht="15" customHeight="1" x14ac:dyDescent="0.25">
      <c r="A26" s="29">
        <v>18</v>
      </c>
      <c r="B26" s="28" t="s">
        <v>34</v>
      </c>
      <c r="C26" s="26">
        <v>24968</v>
      </c>
      <c r="D26" s="26">
        <v>469</v>
      </c>
      <c r="E26" s="33">
        <f t="shared" si="0"/>
        <v>1.8784043575776996E-2</v>
      </c>
      <c r="F26" s="26">
        <v>19945</v>
      </c>
      <c r="G26" s="26">
        <v>4393</v>
      </c>
      <c r="H26" s="33">
        <f t="shared" si="1"/>
        <v>0.22025570318375531</v>
      </c>
      <c r="I26" s="26">
        <v>13915</v>
      </c>
      <c r="J26" s="26">
        <v>832</v>
      </c>
      <c r="K26" s="33">
        <f t="shared" si="2"/>
        <v>5.9791591807402081E-2</v>
      </c>
      <c r="L26" s="26">
        <f t="shared" si="6"/>
        <v>58828</v>
      </c>
      <c r="M26" s="26">
        <f t="shared" si="6"/>
        <v>5694</v>
      </c>
      <c r="N26" s="33">
        <f t="shared" si="3"/>
        <v>9.6790643911062763E-2</v>
      </c>
      <c r="O26" s="34">
        <v>32741</v>
      </c>
      <c r="P26" s="34">
        <v>2070</v>
      </c>
      <c r="Q26" s="33">
        <f t="shared" si="4"/>
        <v>6.3223481262026204E-2</v>
      </c>
      <c r="R26" s="29">
        <f t="shared" si="7"/>
        <v>91569</v>
      </c>
      <c r="S26" s="29">
        <f t="shared" si="7"/>
        <v>7764</v>
      </c>
      <c r="T26" s="33">
        <f t="shared" si="5"/>
        <v>8.4788520132359199E-2</v>
      </c>
    </row>
    <row r="27" spans="1:20" ht="15" customHeight="1" x14ac:dyDescent="0.25">
      <c r="A27" s="29">
        <v>19</v>
      </c>
      <c r="B27" s="28" t="s">
        <v>35</v>
      </c>
      <c r="C27" s="26">
        <v>63658</v>
      </c>
      <c r="D27" s="26">
        <v>38473</v>
      </c>
      <c r="E27" s="33">
        <f t="shared" si="0"/>
        <v>0.60437022840805554</v>
      </c>
      <c r="F27" s="26">
        <v>29225</v>
      </c>
      <c r="G27" s="26">
        <v>21234</v>
      </c>
      <c r="H27" s="33">
        <f t="shared" si="1"/>
        <v>0.72656971770744228</v>
      </c>
      <c r="I27" s="26">
        <v>20238</v>
      </c>
      <c r="J27" s="26">
        <v>13460</v>
      </c>
      <c r="K27" s="33">
        <f t="shared" si="2"/>
        <v>0.66508548275521295</v>
      </c>
      <c r="L27" s="26">
        <f t="shared" si="6"/>
        <v>113121</v>
      </c>
      <c r="M27" s="26">
        <f t="shared" si="6"/>
        <v>73167</v>
      </c>
      <c r="N27" s="33">
        <f t="shared" si="3"/>
        <v>0.64680298087888188</v>
      </c>
      <c r="O27" s="34">
        <v>53789</v>
      </c>
      <c r="P27" s="34">
        <v>32255</v>
      </c>
      <c r="Q27" s="33">
        <f t="shared" si="4"/>
        <v>0.59965792262358475</v>
      </c>
      <c r="R27" s="29">
        <f t="shared" si="7"/>
        <v>166910</v>
      </c>
      <c r="S27" s="29">
        <f t="shared" si="7"/>
        <v>105422</v>
      </c>
      <c r="T27" s="33">
        <f t="shared" si="5"/>
        <v>0.63160984961955546</v>
      </c>
    </row>
    <row r="28" spans="1:20" ht="15" customHeight="1" x14ac:dyDescent="0.25">
      <c r="A28" s="29">
        <v>20</v>
      </c>
      <c r="B28" s="28" t="s">
        <v>36</v>
      </c>
      <c r="C28" s="26">
        <v>10337</v>
      </c>
      <c r="D28" s="26">
        <v>1060</v>
      </c>
      <c r="E28" s="33">
        <f t="shared" si="0"/>
        <v>0.10254425848892329</v>
      </c>
      <c r="F28" s="26">
        <v>13911</v>
      </c>
      <c r="G28" s="26">
        <v>3786</v>
      </c>
      <c r="H28" s="33">
        <f t="shared" si="1"/>
        <v>0.27215872331248653</v>
      </c>
      <c r="I28" s="26">
        <v>7865</v>
      </c>
      <c r="J28" s="26">
        <v>2751</v>
      </c>
      <c r="K28" s="33">
        <f t="shared" si="2"/>
        <v>0.34977749523204071</v>
      </c>
      <c r="L28" s="26">
        <f t="shared" si="6"/>
        <v>32113</v>
      </c>
      <c r="M28" s="26">
        <f t="shared" si="6"/>
        <v>7597</v>
      </c>
      <c r="N28" s="33">
        <f t="shared" si="3"/>
        <v>0.23657085915361381</v>
      </c>
      <c r="O28" s="34">
        <v>19294</v>
      </c>
      <c r="P28" s="34">
        <v>1727</v>
      </c>
      <c r="Q28" s="33">
        <f t="shared" si="4"/>
        <v>8.95096921322691E-2</v>
      </c>
      <c r="R28" s="29">
        <f t="shared" si="7"/>
        <v>51407</v>
      </c>
      <c r="S28" s="29">
        <f t="shared" si="7"/>
        <v>9324</v>
      </c>
      <c r="T28" s="33">
        <f t="shared" si="5"/>
        <v>0.18137607718793161</v>
      </c>
    </row>
    <row r="29" spans="1:20" ht="15" customHeight="1" x14ac:dyDescent="0.25">
      <c r="A29" s="29">
        <v>21</v>
      </c>
      <c r="B29" s="28" t="s">
        <v>37</v>
      </c>
      <c r="C29" s="26">
        <v>28879</v>
      </c>
      <c r="D29" s="26">
        <v>25708</v>
      </c>
      <c r="E29" s="33">
        <f t="shared" si="0"/>
        <v>0.89019702898299802</v>
      </c>
      <c r="F29" s="26">
        <v>21607</v>
      </c>
      <c r="G29" s="26">
        <v>16812</v>
      </c>
      <c r="H29" s="33">
        <f t="shared" si="1"/>
        <v>0.77808117739621419</v>
      </c>
      <c r="I29" s="26">
        <v>15535</v>
      </c>
      <c r="J29" s="26">
        <v>15320</v>
      </c>
      <c r="K29" s="33">
        <f t="shared" si="2"/>
        <v>0.98616028323141292</v>
      </c>
      <c r="L29" s="26">
        <f t="shared" si="6"/>
        <v>66021</v>
      </c>
      <c r="M29" s="26">
        <f t="shared" si="6"/>
        <v>57840</v>
      </c>
      <c r="N29" s="33">
        <f t="shared" si="3"/>
        <v>0.87608488208297364</v>
      </c>
      <c r="O29" s="34">
        <v>35080</v>
      </c>
      <c r="P29" s="34">
        <v>38622</v>
      </c>
      <c r="Q29" s="33">
        <f t="shared" si="4"/>
        <v>1.10096921322691</v>
      </c>
      <c r="R29" s="29">
        <f t="shared" si="7"/>
        <v>101101</v>
      </c>
      <c r="S29" s="29">
        <f t="shared" si="7"/>
        <v>96462</v>
      </c>
      <c r="T29" s="33">
        <f t="shared" si="5"/>
        <v>0.95411519173895409</v>
      </c>
    </row>
    <row r="30" spans="1:20" ht="15" customHeight="1" x14ac:dyDescent="0.25">
      <c r="A30" s="29"/>
      <c r="B30" s="28" t="s">
        <v>38</v>
      </c>
      <c r="C30" s="26"/>
      <c r="D30" s="26"/>
      <c r="E30" s="33"/>
      <c r="F30" s="26"/>
      <c r="G30" s="26"/>
      <c r="H30" s="33"/>
      <c r="I30" s="26"/>
      <c r="J30" s="26"/>
      <c r="K30" s="33"/>
      <c r="L30" s="26"/>
      <c r="M30" s="26"/>
      <c r="N30" s="33"/>
      <c r="O30" s="34"/>
      <c r="P30" s="34"/>
      <c r="Q30" s="33"/>
      <c r="R30" s="29">
        <f t="shared" si="7"/>
        <v>0</v>
      </c>
      <c r="S30" s="29">
        <f t="shared" si="7"/>
        <v>0</v>
      </c>
      <c r="T30" s="33"/>
    </row>
    <row r="31" spans="1:20" ht="15" customHeight="1" x14ac:dyDescent="0.25">
      <c r="A31" s="29">
        <v>22</v>
      </c>
      <c r="B31" s="28" t="s">
        <v>39</v>
      </c>
      <c r="C31" s="26">
        <v>5552</v>
      </c>
      <c r="D31" s="26">
        <v>41</v>
      </c>
      <c r="E31" s="33">
        <f t="shared" si="0"/>
        <v>7.384726224783862E-3</v>
      </c>
      <c r="F31" s="26">
        <v>7110</v>
      </c>
      <c r="G31" s="26">
        <v>646</v>
      </c>
      <c r="H31" s="33">
        <f t="shared" si="1"/>
        <v>9.0857946554149083E-2</v>
      </c>
      <c r="I31" s="26">
        <v>4997</v>
      </c>
      <c r="J31" s="26">
        <v>2216</v>
      </c>
      <c r="K31" s="33">
        <f t="shared" si="2"/>
        <v>0.44346607964778867</v>
      </c>
      <c r="L31" s="26">
        <f t="shared" si="6"/>
        <v>17659</v>
      </c>
      <c r="M31" s="26">
        <f t="shared" si="6"/>
        <v>2903</v>
      </c>
      <c r="N31" s="33">
        <f t="shared" si="3"/>
        <v>0.16439209468259811</v>
      </c>
      <c r="O31" s="34">
        <v>10524</v>
      </c>
      <c r="P31" s="34">
        <v>4495</v>
      </c>
      <c r="Q31" s="33">
        <f t="shared" si="4"/>
        <v>0.42711896617255796</v>
      </c>
      <c r="R31" s="29">
        <f t="shared" si="7"/>
        <v>28183</v>
      </c>
      <c r="S31" s="29">
        <f t="shared" si="7"/>
        <v>7398</v>
      </c>
      <c r="T31" s="33">
        <f t="shared" si="5"/>
        <v>0.2624986694106376</v>
      </c>
    </row>
    <row r="32" spans="1:20" ht="15" customHeight="1" x14ac:dyDescent="0.25">
      <c r="A32" s="29">
        <v>23</v>
      </c>
      <c r="B32" s="28" t="s">
        <v>40</v>
      </c>
      <c r="C32" s="26">
        <v>817</v>
      </c>
      <c r="D32" s="26">
        <v>87</v>
      </c>
      <c r="E32" s="33">
        <f t="shared" si="0"/>
        <v>0.10648714810281518</v>
      </c>
      <c r="F32" s="26">
        <v>767</v>
      </c>
      <c r="G32" s="26">
        <v>1150</v>
      </c>
      <c r="H32" s="33">
        <f t="shared" si="1"/>
        <v>1.4993481095176011</v>
      </c>
      <c r="I32" s="26">
        <v>1021</v>
      </c>
      <c r="J32" s="26">
        <v>2398</v>
      </c>
      <c r="K32" s="33">
        <f t="shared" si="2"/>
        <v>2.3486777668952006</v>
      </c>
      <c r="L32" s="26">
        <f t="shared" si="6"/>
        <v>2605</v>
      </c>
      <c r="M32" s="26">
        <f t="shared" si="6"/>
        <v>3635</v>
      </c>
      <c r="N32" s="33">
        <f t="shared" si="3"/>
        <v>1.3953934740882918</v>
      </c>
      <c r="O32" s="34">
        <v>1754</v>
      </c>
      <c r="P32" s="34">
        <v>2033</v>
      </c>
      <c r="Q32" s="33">
        <f t="shared" si="4"/>
        <v>1.1590649942987457</v>
      </c>
      <c r="R32" s="29">
        <f t="shared" si="7"/>
        <v>4359</v>
      </c>
      <c r="S32" s="29">
        <f t="shared" si="7"/>
        <v>5668</v>
      </c>
      <c r="T32" s="33">
        <f t="shared" si="5"/>
        <v>1.3002982335398028</v>
      </c>
    </row>
    <row r="33" spans="1:20" ht="15" customHeight="1" x14ac:dyDescent="0.25">
      <c r="A33" s="29">
        <v>24</v>
      </c>
      <c r="B33" s="28" t="s">
        <v>41</v>
      </c>
      <c r="C33" s="26">
        <v>0</v>
      </c>
      <c r="D33" s="26">
        <v>0</v>
      </c>
      <c r="E33" s="33" t="e">
        <f>D33/C33</f>
        <v>#DIV/0!</v>
      </c>
      <c r="F33" s="26">
        <v>384</v>
      </c>
      <c r="G33" s="26">
        <v>602</v>
      </c>
      <c r="H33" s="33">
        <f>G33/F33</f>
        <v>1.5677083333333333</v>
      </c>
      <c r="I33" s="26">
        <v>340</v>
      </c>
      <c r="J33" s="26">
        <v>704</v>
      </c>
      <c r="K33" s="33">
        <f>J33/I33</f>
        <v>2.0705882352941178</v>
      </c>
      <c r="L33" s="26">
        <f>SUM(I33+F33+C33)</f>
        <v>724</v>
      </c>
      <c r="M33" s="26">
        <f>SUM(J33+G33+D33)</f>
        <v>1306</v>
      </c>
      <c r="N33" s="33">
        <f>M33/L33</f>
        <v>1.8038674033149171</v>
      </c>
      <c r="O33" s="34">
        <v>585</v>
      </c>
      <c r="P33" s="34">
        <v>704</v>
      </c>
      <c r="Q33" s="33">
        <f>P33/O33</f>
        <v>1.2034188034188034</v>
      </c>
      <c r="R33" s="29">
        <f>SUM(O33+L33)</f>
        <v>1309</v>
      </c>
      <c r="S33" s="29">
        <f>SUM(P33+M33)</f>
        <v>2010</v>
      </c>
      <c r="T33" s="33">
        <f>S33/R33</f>
        <v>1.5355233002291826</v>
      </c>
    </row>
    <row r="34" spans="1:20" ht="15" customHeight="1" x14ac:dyDescent="0.25">
      <c r="A34" s="29"/>
      <c r="B34" s="28" t="s">
        <v>23</v>
      </c>
      <c r="C34" s="26"/>
      <c r="D34" s="26"/>
      <c r="E34" s="33"/>
      <c r="F34" s="26"/>
      <c r="G34" s="26"/>
      <c r="H34" s="33"/>
      <c r="I34" s="26"/>
      <c r="J34" s="26"/>
      <c r="K34" s="33"/>
      <c r="L34" s="26">
        <f t="shared" si="6"/>
        <v>0</v>
      </c>
      <c r="M34" s="26">
        <f t="shared" si="6"/>
        <v>0</v>
      </c>
      <c r="N34" s="33"/>
      <c r="O34" s="34"/>
      <c r="P34" s="34"/>
      <c r="Q34" s="33"/>
      <c r="R34" s="29"/>
      <c r="S34" s="29"/>
      <c r="T34" s="33"/>
    </row>
    <row r="35" spans="1:20" ht="15" customHeight="1" x14ac:dyDescent="0.25">
      <c r="A35" s="29">
        <v>25</v>
      </c>
      <c r="B35" s="28" t="s">
        <v>42</v>
      </c>
      <c r="C35" s="26">
        <v>16068</v>
      </c>
      <c r="D35" s="26">
        <v>17816</v>
      </c>
      <c r="E35" s="33">
        <f t="shared" si="0"/>
        <v>1.1087876524769729</v>
      </c>
      <c r="F35" s="26">
        <v>33582</v>
      </c>
      <c r="G35" s="26">
        <v>36521</v>
      </c>
      <c r="H35" s="33">
        <f t="shared" si="1"/>
        <v>1.0875171222678817</v>
      </c>
      <c r="I35" s="26">
        <v>19646</v>
      </c>
      <c r="J35" s="26">
        <v>680</v>
      </c>
      <c r="K35" s="33">
        <f t="shared" si="2"/>
        <v>3.4612643795174591E-2</v>
      </c>
      <c r="L35" s="26">
        <f t="shared" si="6"/>
        <v>69296</v>
      </c>
      <c r="M35" s="26">
        <f t="shared" si="6"/>
        <v>55017</v>
      </c>
      <c r="N35" s="33">
        <f t="shared" si="3"/>
        <v>0.79394193027014548</v>
      </c>
      <c r="O35" s="34">
        <v>45019</v>
      </c>
      <c r="P35" s="34">
        <v>58956</v>
      </c>
      <c r="Q35" s="33">
        <f t="shared" si="4"/>
        <v>1.3095803993869255</v>
      </c>
      <c r="R35" s="29">
        <f t="shared" si="7"/>
        <v>114315</v>
      </c>
      <c r="S35" s="29">
        <f t="shared" si="7"/>
        <v>113973</v>
      </c>
      <c r="T35" s="33">
        <f t="shared" si="5"/>
        <v>0.99700826663167563</v>
      </c>
    </row>
    <row r="36" spans="1:20" ht="15" customHeight="1" x14ac:dyDescent="0.25">
      <c r="A36" s="29">
        <v>26</v>
      </c>
      <c r="B36" s="28" t="s">
        <v>43</v>
      </c>
      <c r="C36" s="26">
        <v>2575</v>
      </c>
      <c r="D36" s="26">
        <v>239</v>
      </c>
      <c r="E36" s="33">
        <f t="shared" si="0"/>
        <v>9.2815533980582524E-2</v>
      </c>
      <c r="F36" s="26">
        <v>2949</v>
      </c>
      <c r="G36" s="26">
        <v>1591</v>
      </c>
      <c r="H36" s="33">
        <f t="shared" si="1"/>
        <v>0.53950491692099012</v>
      </c>
      <c r="I36" s="26">
        <v>1954</v>
      </c>
      <c r="J36" s="26">
        <v>259</v>
      </c>
      <c r="K36" s="33">
        <f t="shared" si="2"/>
        <v>0.13254861821903788</v>
      </c>
      <c r="L36" s="26">
        <f t="shared" si="6"/>
        <v>7478</v>
      </c>
      <c r="M36" s="26">
        <f t="shared" si="6"/>
        <v>2089</v>
      </c>
      <c r="N36" s="33">
        <f t="shared" si="3"/>
        <v>0.27935276811981813</v>
      </c>
      <c r="O36" s="34">
        <v>4677</v>
      </c>
      <c r="P36" s="34">
        <v>2738</v>
      </c>
      <c r="Q36" s="33">
        <f t="shared" si="4"/>
        <v>0.58541800299337177</v>
      </c>
      <c r="R36" s="29">
        <f t="shared" si="7"/>
        <v>12155</v>
      </c>
      <c r="S36" s="29">
        <f t="shared" si="7"/>
        <v>4827</v>
      </c>
      <c r="T36" s="33">
        <f t="shared" si="5"/>
        <v>0.39712052653229124</v>
      </c>
    </row>
    <row r="37" spans="1:20" ht="15" customHeight="1" x14ac:dyDescent="0.25">
      <c r="A37" s="29">
        <v>27</v>
      </c>
      <c r="B37" s="28" t="s">
        <v>44</v>
      </c>
      <c r="C37" s="26">
        <v>272</v>
      </c>
      <c r="D37" s="26">
        <v>0</v>
      </c>
      <c r="E37" s="33">
        <f t="shared" si="0"/>
        <v>0</v>
      </c>
      <c r="F37" s="26">
        <v>256</v>
      </c>
      <c r="G37" s="26">
        <v>14</v>
      </c>
      <c r="H37" s="33">
        <f t="shared" si="1"/>
        <v>5.46875E-2</v>
      </c>
      <c r="I37" s="26">
        <v>340</v>
      </c>
      <c r="J37" s="26">
        <v>8</v>
      </c>
      <c r="K37" s="33">
        <f t="shared" si="2"/>
        <v>2.3529411764705882E-2</v>
      </c>
      <c r="L37" s="26">
        <f t="shared" si="6"/>
        <v>868</v>
      </c>
      <c r="M37" s="26">
        <f t="shared" si="6"/>
        <v>22</v>
      </c>
      <c r="N37" s="33">
        <f t="shared" si="3"/>
        <v>2.5345622119815669E-2</v>
      </c>
      <c r="O37" s="34">
        <v>585</v>
      </c>
      <c r="P37" s="34">
        <v>370</v>
      </c>
      <c r="Q37" s="33">
        <f t="shared" si="4"/>
        <v>0.63247863247863245</v>
      </c>
      <c r="R37" s="29">
        <f t="shared" si="7"/>
        <v>1453</v>
      </c>
      <c r="S37" s="29">
        <f t="shared" si="7"/>
        <v>392</v>
      </c>
      <c r="T37" s="33">
        <f t="shared" si="5"/>
        <v>0.26978664831383342</v>
      </c>
    </row>
    <row r="38" spans="1:20" ht="15" customHeight="1" x14ac:dyDescent="0.25">
      <c r="A38" s="29">
        <v>28</v>
      </c>
      <c r="B38" s="28" t="s">
        <v>45</v>
      </c>
      <c r="C38" s="26">
        <v>0</v>
      </c>
      <c r="D38" s="26">
        <v>0</v>
      </c>
      <c r="E38" s="33" t="e">
        <f t="shared" si="0"/>
        <v>#DIV/0!</v>
      </c>
      <c r="F38" s="26">
        <v>384</v>
      </c>
      <c r="G38" s="26">
        <v>0</v>
      </c>
      <c r="H38" s="33">
        <f t="shared" si="1"/>
        <v>0</v>
      </c>
      <c r="I38" s="26">
        <v>340</v>
      </c>
      <c r="J38" s="26">
        <v>0</v>
      </c>
      <c r="K38" s="33">
        <f t="shared" si="2"/>
        <v>0</v>
      </c>
      <c r="L38" s="26">
        <f t="shared" si="6"/>
        <v>724</v>
      </c>
      <c r="M38" s="26">
        <f t="shared" si="6"/>
        <v>0</v>
      </c>
      <c r="N38" s="33">
        <f t="shared" si="3"/>
        <v>0</v>
      </c>
      <c r="O38" s="34">
        <v>585</v>
      </c>
      <c r="P38" s="34">
        <v>0</v>
      </c>
      <c r="Q38" s="33">
        <f t="shared" si="4"/>
        <v>0</v>
      </c>
      <c r="R38" s="29">
        <f t="shared" si="7"/>
        <v>1309</v>
      </c>
      <c r="S38" s="29">
        <f t="shared" si="7"/>
        <v>0</v>
      </c>
      <c r="T38" s="33">
        <f t="shared" si="5"/>
        <v>0</v>
      </c>
    </row>
    <row r="39" spans="1:20" ht="15" customHeight="1" x14ac:dyDescent="0.25">
      <c r="A39" s="29">
        <v>29</v>
      </c>
      <c r="B39" s="28" t="s">
        <v>46</v>
      </c>
      <c r="C39" s="26">
        <v>21491</v>
      </c>
      <c r="D39" s="26">
        <v>19999</v>
      </c>
      <c r="E39" s="33">
        <f t="shared" si="0"/>
        <v>0.93057558978176913</v>
      </c>
      <c r="F39" s="26">
        <v>27909</v>
      </c>
      <c r="G39" s="26">
        <v>19882</v>
      </c>
      <c r="H39" s="33">
        <f t="shared" si="1"/>
        <v>0.71238668529864924</v>
      </c>
      <c r="I39" s="26">
        <v>17229</v>
      </c>
      <c r="J39" s="26">
        <v>19312</v>
      </c>
      <c r="K39" s="33">
        <f t="shared" si="2"/>
        <v>1.1209008067792676</v>
      </c>
      <c r="L39" s="26">
        <f t="shared" si="6"/>
        <v>66629</v>
      </c>
      <c r="M39" s="26">
        <f t="shared" si="6"/>
        <v>59193</v>
      </c>
      <c r="N39" s="33">
        <f t="shared" si="3"/>
        <v>0.88839694427351457</v>
      </c>
      <c r="O39" s="34">
        <v>42095</v>
      </c>
      <c r="P39" s="34">
        <v>3493</v>
      </c>
      <c r="Q39" s="33">
        <f t="shared" si="4"/>
        <v>8.2978976125430579E-2</v>
      </c>
      <c r="R39" s="29">
        <f t="shared" si="7"/>
        <v>108724</v>
      </c>
      <c r="S39" s="29">
        <f t="shared" si="7"/>
        <v>62686</v>
      </c>
      <c r="T39" s="33">
        <f t="shared" si="5"/>
        <v>0.57656083293477056</v>
      </c>
    </row>
    <row r="40" spans="1:20" ht="15" customHeight="1" x14ac:dyDescent="0.25">
      <c r="A40" s="29">
        <v>30</v>
      </c>
      <c r="B40" s="28" t="s">
        <v>47</v>
      </c>
      <c r="C40" s="26">
        <v>25373</v>
      </c>
      <c r="D40" s="26">
        <v>20029</v>
      </c>
      <c r="E40" s="33">
        <f t="shared" si="0"/>
        <v>0.78938241437748791</v>
      </c>
      <c r="F40" s="26">
        <v>34116</v>
      </c>
      <c r="G40" s="26">
        <v>25046</v>
      </c>
      <c r="H40" s="33">
        <f t="shared" si="1"/>
        <v>0.73414233790596783</v>
      </c>
      <c r="I40" s="26">
        <v>19784</v>
      </c>
      <c r="J40" s="26">
        <v>633</v>
      </c>
      <c r="K40" s="33">
        <f t="shared" si="2"/>
        <v>3.199555196118075E-2</v>
      </c>
      <c r="L40" s="26">
        <f t="shared" si="6"/>
        <v>79273</v>
      </c>
      <c r="M40" s="26">
        <f t="shared" si="6"/>
        <v>45708</v>
      </c>
      <c r="N40" s="33">
        <f t="shared" si="3"/>
        <v>0.57658975943890101</v>
      </c>
      <c r="O40" s="34">
        <v>47942</v>
      </c>
      <c r="P40" s="34">
        <v>118044</v>
      </c>
      <c r="Q40" s="33">
        <f t="shared" si="4"/>
        <v>2.4622251887697635</v>
      </c>
      <c r="R40" s="29">
        <f t="shared" si="7"/>
        <v>127215</v>
      </c>
      <c r="S40" s="29">
        <f t="shared" si="7"/>
        <v>163752</v>
      </c>
      <c r="T40" s="33">
        <f t="shared" si="5"/>
        <v>1.2872066973234289</v>
      </c>
    </row>
    <row r="41" spans="1:20" ht="15" customHeight="1" x14ac:dyDescent="0.25">
      <c r="A41" s="29">
        <v>31</v>
      </c>
      <c r="B41" s="28" t="s">
        <v>48</v>
      </c>
      <c r="C41" s="26">
        <v>5272</v>
      </c>
      <c r="D41" s="26">
        <v>5697</v>
      </c>
      <c r="E41" s="33">
        <f t="shared" si="0"/>
        <v>1.0806145675265555</v>
      </c>
      <c r="F41" s="26">
        <v>6187</v>
      </c>
      <c r="G41" s="26">
        <v>12536</v>
      </c>
      <c r="H41" s="33">
        <f t="shared" si="1"/>
        <v>2.0261839340552772</v>
      </c>
      <c r="I41" s="26">
        <v>4525</v>
      </c>
      <c r="J41" s="26">
        <v>0</v>
      </c>
      <c r="K41" s="33">
        <f t="shared" si="2"/>
        <v>0</v>
      </c>
      <c r="L41" s="26">
        <f t="shared" si="6"/>
        <v>15984</v>
      </c>
      <c r="M41" s="26">
        <f t="shared" si="6"/>
        <v>18233</v>
      </c>
      <c r="N41" s="33">
        <f t="shared" si="3"/>
        <v>1.1407032032032032</v>
      </c>
      <c r="O41" s="34">
        <v>9355</v>
      </c>
      <c r="P41" s="34">
        <v>17429</v>
      </c>
      <c r="Q41" s="33">
        <f t="shared" si="4"/>
        <v>1.8630678781400321</v>
      </c>
      <c r="R41" s="29">
        <f t="shared" si="7"/>
        <v>25339</v>
      </c>
      <c r="S41" s="29">
        <f t="shared" si="7"/>
        <v>35662</v>
      </c>
      <c r="T41" s="33">
        <f t="shared" si="5"/>
        <v>1.4073957141165792</v>
      </c>
    </row>
    <row r="42" spans="1:20" ht="15" customHeight="1" x14ac:dyDescent="0.25">
      <c r="A42" s="29">
        <v>32</v>
      </c>
      <c r="B42" s="28" t="s">
        <v>49</v>
      </c>
      <c r="C42" s="26">
        <v>0</v>
      </c>
      <c r="D42" s="26">
        <v>4</v>
      </c>
      <c r="E42" s="33" t="e">
        <f t="shared" si="0"/>
        <v>#DIV/0!</v>
      </c>
      <c r="F42" s="26">
        <v>384</v>
      </c>
      <c r="G42" s="26">
        <v>124</v>
      </c>
      <c r="H42" s="33">
        <f t="shared" si="1"/>
        <v>0.32291666666666669</v>
      </c>
      <c r="I42" s="26">
        <v>340</v>
      </c>
      <c r="J42" s="26">
        <v>26</v>
      </c>
      <c r="K42" s="33">
        <f t="shared" si="2"/>
        <v>7.6470588235294124E-2</v>
      </c>
      <c r="L42" s="26">
        <f t="shared" si="6"/>
        <v>724</v>
      </c>
      <c r="M42" s="26">
        <f t="shared" si="6"/>
        <v>154</v>
      </c>
      <c r="N42" s="33">
        <f t="shared" si="3"/>
        <v>0.212707182320442</v>
      </c>
      <c r="O42" s="34">
        <v>585</v>
      </c>
      <c r="P42" s="34">
        <v>56</v>
      </c>
      <c r="Q42" s="33">
        <f t="shared" si="4"/>
        <v>9.5726495726495733E-2</v>
      </c>
      <c r="R42" s="29">
        <f t="shared" si="7"/>
        <v>1309</v>
      </c>
      <c r="S42" s="29">
        <f t="shared" si="7"/>
        <v>210</v>
      </c>
      <c r="T42" s="33">
        <f t="shared" si="5"/>
        <v>0.16042780748663102</v>
      </c>
    </row>
    <row r="43" spans="1:20" ht="15" customHeight="1" x14ac:dyDescent="0.25">
      <c r="A43" s="29">
        <v>33</v>
      </c>
      <c r="B43" s="28" t="s">
        <v>50</v>
      </c>
      <c r="C43" s="26">
        <v>2029</v>
      </c>
      <c r="D43" s="26">
        <v>5359</v>
      </c>
      <c r="E43" s="33">
        <f t="shared" si="0"/>
        <v>2.6412025628388367</v>
      </c>
      <c r="F43" s="26">
        <v>4135</v>
      </c>
      <c r="G43" s="26">
        <v>245</v>
      </c>
      <c r="H43" s="33">
        <f t="shared" si="1"/>
        <v>5.92503022974607E-2</v>
      </c>
      <c r="I43" s="26">
        <v>2266</v>
      </c>
      <c r="J43" s="26">
        <v>0</v>
      </c>
      <c r="K43" s="33">
        <f t="shared" si="2"/>
        <v>0</v>
      </c>
      <c r="L43" s="26">
        <f t="shared" si="6"/>
        <v>8430</v>
      </c>
      <c r="M43" s="26">
        <f t="shared" si="6"/>
        <v>5604</v>
      </c>
      <c r="N43" s="33">
        <f t="shared" si="3"/>
        <v>0.66476868327402139</v>
      </c>
      <c r="O43" s="34">
        <v>5262</v>
      </c>
      <c r="P43" s="34">
        <v>647</v>
      </c>
      <c r="Q43" s="33">
        <f t="shared" si="4"/>
        <v>0.12295705055112124</v>
      </c>
      <c r="R43" s="29">
        <f t="shared" si="7"/>
        <v>13692</v>
      </c>
      <c r="S43" s="29">
        <f t="shared" si="7"/>
        <v>6251</v>
      </c>
      <c r="T43" s="33">
        <f t="shared" si="5"/>
        <v>0.45654396728016361</v>
      </c>
    </row>
    <row r="44" spans="1:20" ht="15" customHeight="1" x14ac:dyDescent="0.25">
      <c r="A44" s="29">
        <v>34</v>
      </c>
      <c r="B44" s="28" t="s">
        <v>51</v>
      </c>
      <c r="C44" s="26">
        <v>272</v>
      </c>
      <c r="D44" s="26">
        <v>3229</v>
      </c>
      <c r="E44" s="33">
        <f t="shared" si="0"/>
        <v>11.871323529411764</v>
      </c>
      <c r="F44" s="26">
        <v>639</v>
      </c>
      <c r="G44" s="26">
        <v>48</v>
      </c>
      <c r="H44" s="33">
        <f t="shared" si="1"/>
        <v>7.5117370892018781E-2</v>
      </c>
      <c r="I44" s="26">
        <v>681</v>
      </c>
      <c r="J44" s="26">
        <v>116</v>
      </c>
      <c r="K44" s="33">
        <f t="shared" si="2"/>
        <v>0.17033773861967694</v>
      </c>
      <c r="L44" s="26">
        <f t="shared" si="6"/>
        <v>1592</v>
      </c>
      <c r="M44" s="26">
        <f t="shared" si="6"/>
        <v>3393</v>
      </c>
      <c r="N44" s="33">
        <f t="shared" si="3"/>
        <v>2.1312814070351758</v>
      </c>
      <c r="O44" s="34">
        <v>1169</v>
      </c>
      <c r="P44" s="34">
        <v>37</v>
      </c>
      <c r="Q44" s="33">
        <f t="shared" si="4"/>
        <v>3.1650983746792129E-2</v>
      </c>
      <c r="R44" s="29">
        <f t="shared" si="7"/>
        <v>2761</v>
      </c>
      <c r="S44" s="29">
        <f t="shared" si="7"/>
        <v>3430</v>
      </c>
      <c r="T44" s="33">
        <f t="shared" si="5"/>
        <v>1.2423035132198479</v>
      </c>
    </row>
    <row r="45" spans="1:20" ht="15" customHeight="1" x14ac:dyDescent="0.25">
      <c r="A45" s="29">
        <v>35</v>
      </c>
      <c r="B45" s="28" t="s">
        <v>52</v>
      </c>
      <c r="C45" s="26">
        <v>49416</v>
      </c>
      <c r="D45" s="26">
        <v>185641</v>
      </c>
      <c r="E45" s="33">
        <f t="shared" si="0"/>
        <v>3.7566982353893477</v>
      </c>
      <c r="F45" s="26">
        <v>26912</v>
      </c>
      <c r="G45" s="26">
        <v>82385</v>
      </c>
      <c r="H45" s="33">
        <f t="shared" si="1"/>
        <v>3.0612737812128419</v>
      </c>
      <c r="I45" s="26">
        <v>16828</v>
      </c>
      <c r="J45" s="26">
        <v>113</v>
      </c>
      <c r="K45" s="33">
        <f t="shared" si="2"/>
        <v>6.714998811504635E-3</v>
      </c>
      <c r="L45" s="26">
        <f t="shared" si="6"/>
        <v>93156</v>
      </c>
      <c r="M45" s="26">
        <f t="shared" si="6"/>
        <v>268139</v>
      </c>
      <c r="N45" s="33">
        <f t="shared" si="3"/>
        <v>2.8783867920477477</v>
      </c>
      <c r="O45" s="34">
        <v>43849</v>
      </c>
      <c r="P45" s="34">
        <v>5767</v>
      </c>
      <c r="Q45" s="33">
        <f t="shared" si="4"/>
        <v>0.13151953294259847</v>
      </c>
      <c r="R45" s="29">
        <f t="shared" si="7"/>
        <v>137005</v>
      </c>
      <c r="S45" s="29">
        <f t="shared" si="7"/>
        <v>273906</v>
      </c>
      <c r="T45" s="33">
        <f t="shared" si="5"/>
        <v>1.9992409036166563</v>
      </c>
    </row>
    <row r="46" spans="1:20" ht="15" customHeight="1" x14ac:dyDescent="0.25">
      <c r="A46" s="50" t="s">
        <v>53</v>
      </c>
      <c r="B46" s="51"/>
      <c r="C46" s="26">
        <f>SUM(C8:C45)</f>
        <v>2831779</v>
      </c>
      <c r="D46" s="26">
        <f>SUM(D8:D45)</f>
        <v>1732724</v>
      </c>
      <c r="E46" s="33">
        <f t="shared" si="0"/>
        <v>0.61188532014680519</v>
      </c>
      <c r="F46" s="26">
        <f>SUM(F8:F45)</f>
        <v>1334572</v>
      </c>
      <c r="G46" s="26">
        <f>SUM(G8:G45)</f>
        <v>1002730</v>
      </c>
      <c r="H46" s="33">
        <f t="shared" si="1"/>
        <v>0.7513494963179207</v>
      </c>
      <c r="I46" s="26">
        <f>SUM(I8:I45)</f>
        <v>1012796</v>
      </c>
      <c r="J46" s="26">
        <f>SUM(J8:J45)</f>
        <v>561274</v>
      </c>
      <c r="K46" s="33">
        <f t="shared" si="2"/>
        <v>0.5541826784465973</v>
      </c>
      <c r="L46" s="26">
        <f t="shared" si="6"/>
        <v>5179147</v>
      </c>
      <c r="M46" s="26">
        <f t="shared" si="6"/>
        <v>3296728</v>
      </c>
      <c r="N46" s="33">
        <f t="shared" si="3"/>
        <v>0.63653879683276027</v>
      </c>
      <c r="O46" s="26">
        <f>SUM(O8:O45)</f>
        <v>2474862</v>
      </c>
      <c r="P46" s="26">
        <f>SUM(P8:P45)</f>
        <v>1669231</v>
      </c>
      <c r="Q46" s="33">
        <f t="shared" si="4"/>
        <v>0.67447437473281335</v>
      </c>
      <c r="R46" s="29">
        <f t="shared" si="7"/>
        <v>7654009</v>
      </c>
      <c r="S46" s="29">
        <f t="shared" si="7"/>
        <v>4965959</v>
      </c>
      <c r="T46" s="33">
        <f t="shared" si="5"/>
        <v>0.64880495959699025</v>
      </c>
    </row>
    <row r="47" spans="1:20" ht="15" customHeight="1" x14ac:dyDescent="0.25">
      <c r="A47" s="29"/>
      <c r="B47" s="29" t="s">
        <v>54</v>
      </c>
      <c r="C47" s="26"/>
      <c r="D47" s="26"/>
      <c r="E47" s="33"/>
      <c r="F47" s="26"/>
      <c r="G47" s="26"/>
      <c r="H47" s="33"/>
      <c r="I47" s="26"/>
      <c r="J47" s="26"/>
      <c r="K47" s="33"/>
      <c r="L47" s="26"/>
      <c r="M47" s="26"/>
      <c r="N47" s="33"/>
      <c r="O47" s="34"/>
      <c r="P47" s="34"/>
      <c r="Q47" s="33"/>
      <c r="R47" s="29"/>
      <c r="S47" s="29"/>
      <c r="T47" s="33"/>
    </row>
    <row r="48" spans="1:20" ht="15" customHeight="1" x14ac:dyDescent="0.25">
      <c r="A48" s="29">
        <v>36</v>
      </c>
      <c r="B48" s="28" t="s">
        <v>55</v>
      </c>
      <c r="C48" s="26">
        <v>100000</v>
      </c>
      <c r="D48" s="26">
        <v>146877</v>
      </c>
      <c r="E48" s="33">
        <f t="shared" si="0"/>
        <v>1.4687699999999999</v>
      </c>
      <c r="F48" s="26">
        <v>0</v>
      </c>
      <c r="G48" s="26">
        <v>0</v>
      </c>
      <c r="H48" s="33" t="e">
        <f t="shared" si="1"/>
        <v>#DIV/0!</v>
      </c>
      <c r="I48" s="26">
        <v>0</v>
      </c>
      <c r="J48" s="26">
        <v>0</v>
      </c>
      <c r="K48" s="33" t="e">
        <f t="shared" si="2"/>
        <v>#DIV/0!</v>
      </c>
      <c r="L48" s="26">
        <f t="shared" si="6"/>
        <v>100000</v>
      </c>
      <c r="M48" s="26">
        <f t="shared" si="6"/>
        <v>146877</v>
      </c>
      <c r="N48" s="33">
        <f t="shared" si="3"/>
        <v>1.4687699999999999</v>
      </c>
      <c r="O48" s="34">
        <v>0</v>
      </c>
      <c r="P48" s="34">
        <v>0</v>
      </c>
      <c r="Q48" s="33" t="e">
        <f t="shared" si="4"/>
        <v>#DIV/0!</v>
      </c>
      <c r="R48" s="29">
        <f t="shared" si="7"/>
        <v>100000</v>
      </c>
      <c r="S48" s="29">
        <f t="shared" si="7"/>
        <v>146877</v>
      </c>
      <c r="T48" s="33">
        <f t="shared" si="5"/>
        <v>1.4687699999999999</v>
      </c>
    </row>
    <row r="49" spans="1:20" ht="15" customHeight="1" x14ac:dyDescent="0.25">
      <c r="A49" s="35" t="s">
        <v>56</v>
      </c>
      <c r="B49" s="35" t="s">
        <v>57</v>
      </c>
      <c r="C49" s="26">
        <f>SUM(C48:C48)</f>
        <v>100000</v>
      </c>
      <c r="D49" s="26">
        <f>SUM(D48:D48)</f>
        <v>146877</v>
      </c>
      <c r="E49" s="33">
        <f t="shared" si="0"/>
        <v>1.4687699999999999</v>
      </c>
      <c r="F49" s="26">
        <f>SUM(F48:F48)</f>
        <v>0</v>
      </c>
      <c r="G49" s="26">
        <f>SUM(G48:G48)</f>
        <v>0</v>
      </c>
      <c r="H49" s="33" t="e">
        <f t="shared" si="1"/>
        <v>#DIV/0!</v>
      </c>
      <c r="I49" s="26">
        <f>SUM(I48:I48)</f>
        <v>0</v>
      </c>
      <c r="J49" s="26">
        <f>SUM(J48:J48)</f>
        <v>0</v>
      </c>
      <c r="K49" s="33" t="e">
        <f t="shared" si="2"/>
        <v>#DIV/0!</v>
      </c>
      <c r="L49" s="26">
        <f t="shared" si="6"/>
        <v>100000</v>
      </c>
      <c r="M49" s="26">
        <f t="shared" si="6"/>
        <v>146877</v>
      </c>
      <c r="N49" s="33">
        <f t="shared" si="3"/>
        <v>1.4687699999999999</v>
      </c>
      <c r="O49" s="26">
        <f>SUM(O48:O48)</f>
        <v>0</v>
      </c>
      <c r="P49" s="26">
        <f>SUM(P48:P48)</f>
        <v>0</v>
      </c>
      <c r="Q49" s="33" t="e">
        <f t="shared" si="4"/>
        <v>#DIV/0!</v>
      </c>
      <c r="R49" s="29">
        <f t="shared" si="7"/>
        <v>100000</v>
      </c>
      <c r="S49" s="29">
        <f t="shared" si="7"/>
        <v>146877</v>
      </c>
      <c r="T49" s="33">
        <f t="shared" si="5"/>
        <v>1.4687699999999999</v>
      </c>
    </row>
    <row r="50" spans="1:20" ht="15" customHeight="1" x14ac:dyDescent="0.25">
      <c r="A50" s="29"/>
      <c r="B50" s="29" t="s">
        <v>58</v>
      </c>
      <c r="C50" s="26"/>
      <c r="D50" s="26"/>
      <c r="E50" s="33"/>
      <c r="F50" s="26"/>
      <c r="G50" s="26"/>
      <c r="H50" s="33"/>
      <c r="I50" s="26"/>
      <c r="J50" s="26"/>
      <c r="K50" s="33"/>
      <c r="L50" s="26"/>
      <c r="M50" s="26"/>
      <c r="N50" s="33"/>
      <c r="O50" s="34"/>
      <c r="P50" s="34"/>
      <c r="Q50" s="33"/>
      <c r="R50" s="29">
        <f t="shared" si="7"/>
        <v>0</v>
      </c>
      <c r="S50" s="29">
        <f t="shared" si="7"/>
        <v>0</v>
      </c>
      <c r="T50" s="33"/>
    </row>
    <row r="51" spans="1:20" ht="15" customHeight="1" x14ac:dyDescent="0.25">
      <c r="A51" s="29">
        <v>37</v>
      </c>
      <c r="B51" s="28" t="s">
        <v>59</v>
      </c>
      <c r="C51" s="26">
        <v>591043</v>
      </c>
      <c r="D51" s="26">
        <v>440801</v>
      </c>
      <c r="E51" s="33">
        <f t="shared" si="0"/>
        <v>0.74580191288958675</v>
      </c>
      <c r="F51" s="26">
        <v>58826</v>
      </c>
      <c r="G51" s="26">
        <v>44320</v>
      </c>
      <c r="H51" s="33">
        <f t="shared" si="1"/>
        <v>0.75340835684901231</v>
      </c>
      <c r="I51" s="26">
        <v>89998</v>
      </c>
      <c r="J51" s="26">
        <v>63435</v>
      </c>
      <c r="K51" s="33">
        <f t="shared" si="2"/>
        <v>0.70484899664436984</v>
      </c>
      <c r="L51" s="26">
        <f t="shared" si="6"/>
        <v>739867</v>
      </c>
      <c r="M51" s="26">
        <f t="shared" si="6"/>
        <v>548556</v>
      </c>
      <c r="N51" s="33">
        <f t="shared" si="3"/>
        <v>0.74142514803336279</v>
      </c>
      <c r="O51" s="34">
        <v>8226</v>
      </c>
      <c r="P51" s="34">
        <v>14267</v>
      </c>
      <c r="Q51" s="33">
        <f t="shared" si="4"/>
        <v>1.7343787989302213</v>
      </c>
      <c r="R51" s="29">
        <f t="shared" si="7"/>
        <v>748093</v>
      </c>
      <c r="S51" s="29">
        <f t="shared" si="7"/>
        <v>562823</v>
      </c>
      <c r="T51" s="33">
        <f t="shared" si="5"/>
        <v>0.75234362572567848</v>
      </c>
    </row>
    <row r="52" spans="1:20" ht="15" customHeight="1" x14ac:dyDescent="0.25">
      <c r="A52" s="29">
        <v>38</v>
      </c>
      <c r="B52" s="28" t="s">
        <v>60</v>
      </c>
      <c r="C52" s="26">
        <v>324353</v>
      </c>
      <c r="D52" s="26">
        <v>205959</v>
      </c>
      <c r="E52" s="33">
        <f t="shared" si="0"/>
        <v>0.63498410682188855</v>
      </c>
      <c r="F52" s="26">
        <v>37137</v>
      </c>
      <c r="G52" s="26">
        <v>10498</v>
      </c>
      <c r="H52" s="33">
        <f t="shared" si="1"/>
        <v>0.28268303847914478</v>
      </c>
      <c r="I52" s="26">
        <v>26655</v>
      </c>
      <c r="J52" s="26">
        <v>5231</v>
      </c>
      <c r="K52" s="33">
        <f t="shared" si="2"/>
        <v>0.1962483586569124</v>
      </c>
      <c r="L52" s="26">
        <f t="shared" si="6"/>
        <v>388145</v>
      </c>
      <c r="M52" s="26">
        <f t="shared" si="6"/>
        <v>221688</v>
      </c>
      <c r="N52" s="33">
        <f t="shared" si="3"/>
        <v>0.57114738048925018</v>
      </c>
      <c r="O52" s="34">
        <v>4410</v>
      </c>
      <c r="P52" s="34">
        <v>3508</v>
      </c>
      <c r="Q52" s="33">
        <f t="shared" si="4"/>
        <v>0.79546485260770972</v>
      </c>
      <c r="R52" s="29">
        <f t="shared" si="7"/>
        <v>392555</v>
      </c>
      <c r="S52" s="29">
        <f t="shared" si="7"/>
        <v>225196</v>
      </c>
      <c r="T52" s="33">
        <f t="shared" si="5"/>
        <v>0.57366738418820296</v>
      </c>
    </row>
    <row r="53" spans="1:20" ht="15" customHeight="1" x14ac:dyDescent="0.25">
      <c r="A53" s="29">
        <v>39</v>
      </c>
      <c r="B53" s="28" t="s">
        <v>61</v>
      </c>
      <c r="C53" s="26">
        <v>952825</v>
      </c>
      <c r="D53" s="26">
        <v>495053</v>
      </c>
      <c r="E53" s="33">
        <f t="shared" si="0"/>
        <v>0.51956340356308872</v>
      </c>
      <c r="F53" s="26">
        <v>69465</v>
      </c>
      <c r="G53" s="26">
        <v>62986</v>
      </c>
      <c r="H53" s="33">
        <f t="shared" si="1"/>
        <v>0.90673000791765634</v>
      </c>
      <c r="I53" s="26">
        <v>70551</v>
      </c>
      <c r="J53" s="26">
        <v>26358</v>
      </c>
      <c r="K53" s="33">
        <f t="shared" si="2"/>
        <v>0.37360207509461241</v>
      </c>
      <c r="L53" s="26">
        <f t="shared" si="6"/>
        <v>1092841</v>
      </c>
      <c r="M53" s="26">
        <f t="shared" si="6"/>
        <v>584397</v>
      </c>
      <c r="N53" s="33">
        <f t="shared" si="3"/>
        <v>0.53475025186646552</v>
      </c>
      <c r="O53" s="34">
        <v>12502</v>
      </c>
      <c r="P53" s="34">
        <v>26932</v>
      </c>
      <c r="Q53" s="33">
        <f t="shared" si="4"/>
        <v>2.1542153255479124</v>
      </c>
      <c r="R53" s="29">
        <f t="shared" si="7"/>
        <v>1105343</v>
      </c>
      <c r="S53" s="29">
        <f t="shared" si="7"/>
        <v>611329</v>
      </c>
      <c r="T53" s="33">
        <f t="shared" si="5"/>
        <v>0.55306723795238222</v>
      </c>
    </row>
    <row r="54" spans="1:20" ht="15" customHeight="1" x14ac:dyDescent="0.25">
      <c r="A54" s="35" t="s">
        <v>62</v>
      </c>
      <c r="B54" s="35"/>
      <c r="C54" s="26">
        <f>SUM(C51:C53)</f>
        <v>1868221</v>
      </c>
      <c r="D54" s="26">
        <f>SUM(D51:D53)</f>
        <v>1141813</v>
      </c>
      <c r="E54" s="33">
        <f t="shared" si="0"/>
        <v>0.6111766220377568</v>
      </c>
      <c r="F54" s="26">
        <f>SUM(F51:F53)</f>
        <v>165428</v>
      </c>
      <c r="G54" s="26">
        <f>SUM(G51:G53)</f>
        <v>117804</v>
      </c>
      <c r="H54" s="33">
        <f t="shared" si="1"/>
        <v>0.71211644945232977</v>
      </c>
      <c r="I54" s="26">
        <f>SUM(I51:I53)</f>
        <v>187204</v>
      </c>
      <c r="J54" s="26">
        <f>SUM(J51:J53)</f>
        <v>95024</v>
      </c>
      <c r="K54" s="33">
        <f t="shared" si="2"/>
        <v>0.50759599153864232</v>
      </c>
      <c r="L54" s="26">
        <f t="shared" si="6"/>
        <v>2220853</v>
      </c>
      <c r="M54" s="26">
        <f t="shared" si="6"/>
        <v>1354641</v>
      </c>
      <c r="N54" s="33">
        <f t="shared" si="3"/>
        <v>0.60996427949080823</v>
      </c>
      <c r="O54" s="26">
        <f>SUM(O51:O53)</f>
        <v>25138</v>
      </c>
      <c r="P54" s="26">
        <f>SUM(P51:P53)</f>
        <v>44707</v>
      </c>
      <c r="Q54" s="33">
        <f t="shared" si="4"/>
        <v>1.7784628848754873</v>
      </c>
      <c r="R54" s="29">
        <f t="shared" si="7"/>
        <v>2245991</v>
      </c>
      <c r="S54" s="29">
        <f t="shared" si="7"/>
        <v>1399348</v>
      </c>
      <c r="T54" s="33">
        <f t="shared" si="5"/>
        <v>0.62304256784644285</v>
      </c>
    </row>
    <row r="55" spans="1:20" ht="15" customHeight="1" x14ac:dyDescent="0.25">
      <c r="A55" s="36" t="s">
        <v>63</v>
      </c>
      <c r="B55" s="36"/>
      <c r="C55" s="26">
        <f>SUM(C54+C49+C46)</f>
        <v>4800000</v>
      </c>
      <c r="D55" s="26">
        <f>SUM(D54+D49+D46)</f>
        <v>3021414</v>
      </c>
      <c r="E55" s="33">
        <f t="shared" si="0"/>
        <v>0.62946124999999997</v>
      </c>
      <c r="F55" s="26">
        <f>SUM(F54+F49+F46)</f>
        <v>1500000</v>
      </c>
      <c r="G55" s="26">
        <f>SUM(G54+G49+G46)</f>
        <v>1120534</v>
      </c>
      <c r="H55" s="33">
        <f t="shared" si="1"/>
        <v>0.74702266666666661</v>
      </c>
      <c r="I55" s="26">
        <f>SUM(I54+I49+I46)</f>
        <v>1200000</v>
      </c>
      <c r="J55" s="26">
        <f>SUM(J54+J49+J46)</f>
        <v>656298</v>
      </c>
      <c r="K55" s="33">
        <f t="shared" si="2"/>
        <v>0.54691500000000004</v>
      </c>
      <c r="L55" s="26">
        <f>SUM(L54+L49+L46)</f>
        <v>7500000</v>
      </c>
      <c r="M55" s="26">
        <f>SUM(M54+M49+M46)</f>
        <v>4798246</v>
      </c>
      <c r="N55" s="33">
        <f t="shared" si="3"/>
        <v>0.63976613333333332</v>
      </c>
      <c r="O55" s="26">
        <f>SUM(O54+O49+O46)</f>
        <v>2500000</v>
      </c>
      <c r="P55" s="26">
        <f>SUM(P54+P49+P46)</f>
        <v>1713938</v>
      </c>
      <c r="Q55" s="33">
        <f t="shared" si="4"/>
        <v>0.68557520000000005</v>
      </c>
      <c r="R55" s="29">
        <f t="shared" si="7"/>
        <v>10000000</v>
      </c>
      <c r="S55" s="29">
        <f t="shared" si="7"/>
        <v>6512184</v>
      </c>
      <c r="T55" s="33">
        <f t="shared" si="5"/>
        <v>0.65121839999999998</v>
      </c>
    </row>
  </sheetData>
  <mergeCells count="16">
    <mergeCell ref="A49:B49"/>
    <mergeCell ref="A54:B54"/>
    <mergeCell ref="A55:B55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  <mergeCell ref="A46:B46"/>
  </mergeCells>
  <pageMargins left="0.45" right="0.2" top="0.25" bottom="0" header="0.3" footer="0.3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8.75" x14ac:dyDescent="0.3">
      <c r="A3" s="44" t="str">
        <f>ACP!A3</f>
        <v>BANK WISE PERFORMANCE : ANNUAL CREDIT PLAN AS ON :31.12.2016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18.75" x14ac:dyDescent="0.3">
      <c r="A4" s="47" t="s">
        <v>64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45" customHeight="1" x14ac:dyDescent="0.25">
      <c r="A5" s="16" t="s">
        <v>4</v>
      </c>
      <c r="B5" s="17" t="s">
        <v>65</v>
      </c>
      <c r="C5" s="49" t="s">
        <v>66</v>
      </c>
      <c r="D5" s="49"/>
      <c r="E5" s="49"/>
      <c r="F5" s="48" t="s">
        <v>67</v>
      </c>
      <c r="G5" s="48"/>
      <c r="H5" s="48"/>
      <c r="I5" s="48" t="s">
        <v>68</v>
      </c>
      <c r="J5" s="48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69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str">
        <f>ACP!B8</f>
        <v>STATE BANK OF INDIA</v>
      </c>
      <c r="C8" s="4"/>
      <c r="D8" s="4"/>
      <c r="E8" s="5" t="e">
        <f t="shared" ref="E8:E55" si="0">SUM(D8/C8)</f>
        <v>#DIV/0!</v>
      </c>
      <c r="F8" s="4">
        <f>ACP!R8</f>
        <v>1686492</v>
      </c>
      <c r="G8" s="4">
        <f>ACP!S8</f>
        <v>1131138</v>
      </c>
      <c r="H8" s="5">
        <f t="shared" ref="H8:H55" si="1">SUM(G8/F8)</f>
        <v>0.67070463423484961</v>
      </c>
      <c r="I8" s="6" t="e">
        <f>(F8-C8)/C8</f>
        <v>#DIV/0!</v>
      </c>
      <c r="J8" s="6" t="e">
        <f>(G8-D8)/D8</f>
        <v>#DIV/0!</v>
      </c>
    </row>
    <row r="9" spans="1:10" x14ac:dyDescent="0.25">
      <c r="A9" s="1">
        <v>2</v>
      </c>
      <c r="B9" s="1" t="str">
        <f>ACP!B9</f>
        <v>CENTRAL BANK OF INDIA</v>
      </c>
      <c r="C9" s="4"/>
      <c r="D9" s="4"/>
      <c r="E9" s="5" t="e">
        <f t="shared" si="0"/>
        <v>#DIV/0!</v>
      </c>
      <c r="F9" s="4">
        <f>ACP!R9</f>
        <v>836220</v>
      </c>
      <c r="G9" s="4">
        <f>ACP!S9</f>
        <v>512759</v>
      </c>
      <c r="H9" s="5">
        <f t="shared" si="1"/>
        <v>0.61318672119777096</v>
      </c>
      <c r="I9" s="6" t="e">
        <f t="shared" ref="I9:J55" si="2">(F9-C9)/C9</f>
        <v>#DIV/0!</v>
      </c>
      <c r="J9" s="6" t="e">
        <f t="shared" si="2"/>
        <v>#DIV/0!</v>
      </c>
    </row>
    <row r="10" spans="1:10" x14ac:dyDescent="0.25">
      <c r="A10" s="1">
        <v>3</v>
      </c>
      <c r="B10" s="1" t="str">
        <f>ACP!B10</f>
        <v>PUNJAB NATIONAL BANK</v>
      </c>
      <c r="C10" s="4"/>
      <c r="D10" s="4"/>
      <c r="E10" s="5" t="e">
        <f t="shared" si="0"/>
        <v>#DIV/0!</v>
      </c>
      <c r="F10" s="4">
        <f>ACP!R10</f>
        <v>1113404</v>
      </c>
      <c r="G10" s="4">
        <f>ACP!S10</f>
        <v>672984</v>
      </c>
      <c r="H10" s="5">
        <f t="shared" si="1"/>
        <v>0.60443828116299203</v>
      </c>
      <c r="I10" s="6" t="e">
        <f t="shared" si="2"/>
        <v>#DIV/0!</v>
      </c>
      <c r="J10" s="6" t="e">
        <f t="shared" si="2"/>
        <v>#DIV/0!</v>
      </c>
    </row>
    <row r="11" spans="1:10" x14ac:dyDescent="0.25">
      <c r="A11" s="1">
        <v>4</v>
      </c>
      <c r="B11" s="1" t="str">
        <f>ACP!B11</f>
        <v>CANARA BANK</v>
      </c>
      <c r="C11" s="4"/>
      <c r="D11" s="4"/>
      <c r="E11" s="5" t="e">
        <f t="shared" si="0"/>
        <v>#DIV/0!</v>
      </c>
      <c r="F11" s="4">
        <f>ACP!R11</f>
        <v>385424</v>
      </c>
      <c r="G11" s="4">
        <f>ACP!S11</f>
        <v>227709</v>
      </c>
      <c r="H11" s="5">
        <f t="shared" si="1"/>
        <v>0.59080129934825021</v>
      </c>
      <c r="I11" s="6" t="e">
        <f t="shared" si="2"/>
        <v>#DIV/0!</v>
      </c>
      <c r="J11" s="6" t="e">
        <f t="shared" si="2"/>
        <v>#DIV/0!</v>
      </c>
    </row>
    <row r="12" spans="1:10" x14ac:dyDescent="0.25">
      <c r="A12" s="1">
        <v>5</v>
      </c>
      <c r="B12" s="1" t="str">
        <f>ACP!B12</f>
        <v>UCO BANK</v>
      </c>
      <c r="C12" s="4"/>
      <c r="D12" s="4"/>
      <c r="E12" s="5" t="e">
        <f t="shared" si="0"/>
        <v>#DIV/0!</v>
      </c>
      <c r="F12" s="4">
        <f>ACP!R12</f>
        <v>412235</v>
      </c>
      <c r="G12" s="4">
        <f>ACP!S12</f>
        <v>166221</v>
      </c>
      <c r="H12" s="5">
        <f t="shared" si="1"/>
        <v>0.40321903768481571</v>
      </c>
      <c r="I12" s="6" t="e">
        <f t="shared" si="2"/>
        <v>#DIV/0!</v>
      </c>
      <c r="J12" s="6" t="e">
        <f t="shared" si="2"/>
        <v>#DIV/0!</v>
      </c>
    </row>
    <row r="13" spans="1:10" x14ac:dyDescent="0.25">
      <c r="A13" s="1">
        <v>6</v>
      </c>
      <c r="B13" s="1" t="str">
        <f>ACP!B13</f>
        <v>BANK OF BARODA</v>
      </c>
      <c r="C13" s="4"/>
      <c r="D13" s="4"/>
      <c r="E13" s="5" t="e">
        <f t="shared" si="0"/>
        <v>#DIV/0!</v>
      </c>
      <c r="F13" s="4">
        <f>ACP!R13</f>
        <v>432545</v>
      </c>
      <c r="G13" s="4">
        <f>ACP!S13</f>
        <v>255478</v>
      </c>
      <c r="H13" s="5">
        <f t="shared" si="1"/>
        <v>0.59063912425296794</v>
      </c>
      <c r="I13" s="6" t="e">
        <f t="shared" si="2"/>
        <v>#DIV/0!</v>
      </c>
      <c r="J13" s="6" t="e">
        <f t="shared" si="2"/>
        <v>#DIV/0!</v>
      </c>
    </row>
    <row r="14" spans="1:10" x14ac:dyDescent="0.25">
      <c r="A14" s="1">
        <v>7</v>
      </c>
      <c r="B14" s="1" t="str">
        <f>ACP!B14</f>
        <v>UNION BANK OF INDIA</v>
      </c>
      <c r="C14" s="4"/>
      <c r="D14" s="4"/>
      <c r="E14" s="5" t="e">
        <f t="shared" si="0"/>
        <v>#DIV/0!</v>
      </c>
      <c r="F14" s="4">
        <f>ACP!R14</f>
        <v>255955</v>
      </c>
      <c r="G14" s="4">
        <f>ACP!S14</f>
        <v>173997</v>
      </c>
      <c r="H14" s="5">
        <f t="shared" si="1"/>
        <v>0.67979527651344962</v>
      </c>
      <c r="I14" s="6" t="e">
        <f t="shared" si="2"/>
        <v>#DIV/0!</v>
      </c>
      <c r="J14" s="6" t="e">
        <f t="shared" si="2"/>
        <v>#DIV/0!</v>
      </c>
    </row>
    <row r="15" spans="1:10" x14ac:dyDescent="0.25">
      <c r="A15" s="1"/>
      <c r="B15" s="2" t="s">
        <v>23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str">
        <f>ACP!B16</f>
        <v>BANK OF INDIA</v>
      </c>
      <c r="C16" s="4"/>
      <c r="D16" s="4"/>
      <c r="E16" s="5" t="e">
        <f t="shared" si="0"/>
        <v>#DIV/0!</v>
      </c>
      <c r="F16" s="4">
        <f>ACP!R16</f>
        <v>613697</v>
      </c>
      <c r="G16" s="4">
        <f>ACP!S16</f>
        <v>381065</v>
      </c>
      <c r="H16" s="5">
        <f t="shared" si="1"/>
        <v>0.62093345739021044</v>
      </c>
      <c r="I16" s="6" t="e">
        <f t="shared" si="2"/>
        <v>#DIV/0!</v>
      </c>
      <c r="J16" s="6" t="e">
        <f t="shared" si="2"/>
        <v>#DIV/0!</v>
      </c>
    </row>
    <row r="17" spans="1:10" x14ac:dyDescent="0.25">
      <c r="A17" s="1">
        <v>9</v>
      </c>
      <c r="B17" s="1" t="str">
        <f>ACP!B17</f>
        <v>ALLAHABAD BANK</v>
      </c>
      <c r="C17" s="4"/>
      <c r="D17" s="4"/>
      <c r="E17" s="5" t="e">
        <f t="shared" si="0"/>
        <v>#DIV/0!</v>
      </c>
      <c r="F17" s="4">
        <f>ACP!R17</f>
        <v>431825</v>
      </c>
      <c r="G17" s="4">
        <f>ACP!S17</f>
        <v>285249</v>
      </c>
      <c r="H17" s="5">
        <f t="shared" si="1"/>
        <v>0.66056620158629076</v>
      </c>
      <c r="I17" s="6" t="e">
        <f t="shared" si="2"/>
        <v>#DIV/0!</v>
      </c>
      <c r="J17" s="6" t="e">
        <f t="shared" si="2"/>
        <v>#DIV/0!</v>
      </c>
    </row>
    <row r="18" spans="1:10" x14ac:dyDescent="0.25">
      <c r="A18" s="1">
        <v>10</v>
      </c>
      <c r="B18" s="1" t="str">
        <f>ACP!B18</f>
        <v>ANDHRA BANK</v>
      </c>
      <c r="C18" s="4"/>
      <c r="D18" s="4"/>
      <c r="E18" s="5" t="e">
        <f t="shared" si="0"/>
        <v>#DIV/0!</v>
      </c>
      <c r="F18" s="4">
        <f>ACP!R18</f>
        <v>56708</v>
      </c>
      <c r="G18" s="4">
        <f>ACP!S18</f>
        <v>39074</v>
      </c>
      <c r="H18" s="5">
        <f t="shared" si="1"/>
        <v>0.6890385836213585</v>
      </c>
      <c r="I18" s="6" t="e">
        <f t="shared" si="2"/>
        <v>#DIV/0!</v>
      </c>
      <c r="J18" s="6" t="e">
        <f t="shared" si="2"/>
        <v>#DIV/0!</v>
      </c>
    </row>
    <row r="19" spans="1:10" x14ac:dyDescent="0.25">
      <c r="A19" s="1">
        <v>11</v>
      </c>
      <c r="B19" s="1" t="str">
        <f>ACP!B19</f>
        <v>BANK OF MAHARSHTRA</v>
      </c>
      <c r="C19" s="4"/>
      <c r="D19" s="4"/>
      <c r="E19" s="5" t="e">
        <f t="shared" si="0"/>
        <v>#DIV/0!</v>
      </c>
      <c r="F19" s="4">
        <f>ACP!R19</f>
        <v>17749</v>
      </c>
      <c r="G19" s="4">
        <f>ACP!S19</f>
        <v>4484</v>
      </c>
      <c r="H19" s="5">
        <f t="shared" si="1"/>
        <v>0.25263395120851878</v>
      </c>
      <c r="I19" s="6" t="e">
        <f t="shared" si="2"/>
        <v>#DIV/0!</v>
      </c>
      <c r="J19" s="6" t="e">
        <f t="shared" si="2"/>
        <v>#DIV/0!</v>
      </c>
    </row>
    <row r="20" spans="1:10" x14ac:dyDescent="0.25">
      <c r="A20" s="1">
        <v>12</v>
      </c>
      <c r="B20" s="1" t="str">
        <f>ACP!B20</f>
        <v>CORPORATION BANK</v>
      </c>
      <c r="C20" s="4"/>
      <c r="D20" s="4"/>
      <c r="E20" s="5" t="e">
        <f t="shared" si="0"/>
        <v>#DIV/0!</v>
      </c>
      <c r="F20" s="4">
        <f>ACP!R20</f>
        <v>61156</v>
      </c>
      <c r="G20" s="4">
        <f>ACP!S20</f>
        <v>30433</v>
      </c>
      <c r="H20" s="5">
        <f t="shared" si="1"/>
        <v>0.49762901432402379</v>
      </c>
      <c r="I20" s="6" t="e">
        <f t="shared" si="2"/>
        <v>#DIV/0!</v>
      </c>
      <c r="J20" s="6" t="e">
        <f t="shared" si="2"/>
        <v>#DIV/0!</v>
      </c>
    </row>
    <row r="21" spans="1:10" x14ac:dyDescent="0.25">
      <c r="A21" s="1">
        <v>13</v>
      </c>
      <c r="B21" s="1" t="str">
        <f>ACP!B21</f>
        <v>DENA BANK</v>
      </c>
      <c r="C21" s="4"/>
      <c r="D21" s="4"/>
      <c r="E21" s="5" t="e">
        <f t="shared" si="0"/>
        <v>#DIV/0!</v>
      </c>
      <c r="F21" s="4">
        <f>ACP!R21</f>
        <v>66424</v>
      </c>
      <c r="G21" s="4">
        <f>ACP!S21</f>
        <v>25124</v>
      </c>
      <c r="H21" s="5">
        <f t="shared" si="1"/>
        <v>0.3782367818860653</v>
      </c>
      <c r="I21" s="6" t="e">
        <f t="shared" si="2"/>
        <v>#DIV/0!</v>
      </c>
      <c r="J21" s="6" t="e">
        <f t="shared" si="2"/>
        <v>#DIV/0!</v>
      </c>
    </row>
    <row r="22" spans="1:10" x14ac:dyDescent="0.25">
      <c r="A22" s="1">
        <v>14</v>
      </c>
      <c r="B22" s="1" t="str">
        <f>ACP!B22</f>
        <v>INDIAN BANK</v>
      </c>
      <c r="C22" s="4"/>
      <c r="D22" s="4"/>
      <c r="E22" s="5" t="e">
        <f t="shared" si="0"/>
        <v>#DIV/0!</v>
      </c>
      <c r="F22" s="4">
        <f>ACP!R22</f>
        <v>100474</v>
      </c>
      <c r="G22" s="4">
        <f>ACP!S22</f>
        <v>73775</v>
      </c>
      <c r="H22" s="5">
        <f t="shared" si="1"/>
        <v>0.73426956227481732</v>
      </c>
      <c r="I22" s="6" t="e">
        <f t="shared" si="2"/>
        <v>#DIV/0!</v>
      </c>
      <c r="J22" s="6" t="e">
        <f t="shared" si="2"/>
        <v>#DIV/0!</v>
      </c>
    </row>
    <row r="23" spans="1:10" x14ac:dyDescent="0.25">
      <c r="A23" s="1">
        <v>15</v>
      </c>
      <c r="B23" s="1" t="str">
        <f>ACP!B23</f>
        <v>INDIAN OVERSEAS BANK</v>
      </c>
      <c r="C23" s="4"/>
      <c r="D23" s="4"/>
      <c r="E23" s="5" t="e">
        <f t="shared" si="0"/>
        <v>#DIV/0!</v>
      </c>
      <c r="F23" s="4">
        <f>ACP!R23</f>
        <v>97310</v>
      </c>
      <c r="G23" s="4">
        <f>ACP!S23</f>
        <v>68052</v>
      </c>
      <c r="H23" s="5">
        <f t="shared" si="1"/>
        <v>0.69933203165142332</v>
      </c>
      <c r="I23" s="6" t="e">
        <f t="shared" si="2"/>
        <v>#DIV/0!</v>
      </c>
      <c r="J23" s="6" t="e">
        <f t="shared" si="2"/>
        <v>#DIV/0!</v>
      </c>
    </row>
    <row r="24" spans="1:10" x14ac:dyDescent="0.25">
      <c r="A24" s="1">
        <v>16</v>
      </c>
      <c r="B24" s="1" t="str">
        <f>ACP!B24</f>
        <v>ORIENTAL BANK OF COM</v>
      </c>
      <c r="C24" s="4"/>
      <c r="D24" s="4"/>
      <c r="E24" s="5" t="e">
        <f t="shared" si="0"/>
        <v>#DIV/0!</v>
      </c>
      <c r="F24" s="4">
        <f>ACP!R24</f>
        <v>78198</v>
      </c>
      <c r="G24" s="4">
        <f>ACP!S24</f>
        <v>9473</v>
      </c>
      <c r="H24" s="5">
        <f t="shared" si="1"/>
        <v>0.12114120565743369</v>
      </c>
      <c r="I24" s="6" t="e">
        <f t="shared" si="2"/>
        <v>#DIV/0!</v>
      </c>
      <c r="J24" s="6" t="e">
        <f t="shared" si="2"/>
        <v>#DIV/0!</v>
      </c>
    </row>
    <row r="25" spans="1:10" x14ac:dyDescent="0.25">
      <c r="A25" s="1">
        <v>17</v>
      </c>
      <c r="B25" s="1" t="str">
        <f>ACP!B25</f>
        <v>PUNJAB AND SIND BANK</v>
      </c>
      <c r="C25" s="4"/>
      <c r="D25" s="4"/>
      <c r="E25" s="5" t="e">
        <f t="shared" si="0"/>
        <v>#DIV/0!</v>
      </c>
      <c r="F25" s="4">
        <f>ACP!R25</f>
        <v>18078</v>
      </c>
      <c r="G25" s="4">
        <f>ACP!S25</f>
        <v>9807</v>
      </c>
      <c r="H25" s="5">
        <f t="shared" si="1"/>
        <v>0.5424825755061401</v>
      </c>
      <c r="I25" s="6" t="e">
        <f t="shared" si="2"/>
        <v>#DIV/0!</v>
      </c>
      <c r="J25" s="6" t="e">
        <f t="shared" si="2"/>
        <v>#DIV/0!</v>
      </c>
    </row>
    <row r="26" spans="1:10" x14ac:dyDescent="0.25">
      <c r="A26" s="1">
        <v>18</v>
      </c>
      <c r="B26" s="1" t="str">
        <f>ACP!B26</f>
        <v>SYNDICATE BANK</v>
      </c>
      <c r="C26" s="4"/>
      <c r="D26" s="4"/>
      <c r="E26" s="5" t="e">
        <f t="shared" si="0"/>
        <v>#DIV/0!</v>
      </c>
      <c r="F26" s="4">
        <f>ACP!R26</f>
        <v>91569</v>
      </c>
      <c r="G26" s="4">
        <f>ACP!S26</f>
        <v>7764</v>
      </c>
      <c r="H26" s="5">
        <f t="shared" si="1"/>
        <v>8.4788520132359199E-2</v>
      </c>
      <c r="I26" s="6" t="e">
        <f t="shared" si="2"/>
        <v>#DIV/0!</v>
      </c>
      <c r="J26" s="6" t="e">
        <f t="shared" si="2"/>
        <v>#DIV/0!</v>
      </c>
    </row>
    <row r="27" spans="1:10" x14ac:dyDescent="0.25">
      <c r="A27" s="1">
        <v>19</v>
      </c>
      <c r="B27" s="1" t="str">
        <f>ACP!B27</f>
        <v>UNITED BANK OF INDIA</v>
      </c>
      <c r="C27" s="4"/>
      <c r="D27" s="4"/>
      <c r="E27" s="5" t="e">
        <f t="shared" si="0"/>
        <v>#DIV/0!</v>
      </c>
      <c r="F27" s="4">
        <f>ACP!R27</f>
        <v>166910</v>
      </c>
      <c r="G27" s="4">
        <f>ACP!S27</f>
        <v>105422</v>
      </c>
      <c r="H27" s="5">
        <f t="shared" si="1"/>
        <v>0.63160984961955546</v>
      </c>
      <c r="I27" s="6" t="e">
        <f t="shared" si="2"/>
        <v>#DIV/0!</v>
      </c>
      <c r="J27" s="6" t="e">
        <f t="shared" si="2"/>
        <v>#DIV/0!</v>
      </c>
    </row>
    <row r="28" spans="1:10" x14ac:dyDescent="0.25">
      <c r="A28" s="1">
        <v>20</v>
      </c>
      <c r="B28" s="1" t="str">
        <f>ACP!B28</f>
        <v>VIJAYA BANK</v>
      </c>
      <c r="C28" s="4"/>
      <c r="D28" s="4"/>
      <c r="E28" s="5" t="e">
        <f t="shared" si="0"/>
        <v>#DIV/0!</v>
      </c>
      <c r="F28" s="4">
        <f>ACP!R28</f>
        <v>51407</v>
      </c>
      <c r="G28" s="4">
        <f>ACP!S28</f>
        <v>9324</v>
      </c>
      <c r="H28" s="5">
        <f t="shared" si="1"/>
        <v>0.18137607718793161</v>
      </c>
      <c r="I28" s="6" t="e">
        <f t="shared" si="2"/>
        <v>#DIV/0!</v>
      </c>
      <c r="J28" s="6" t="e">
        <f t="shared" si="2"/>
        <v>#DIV/0!</v>
      </c>
    </row>
    <row r="29" spans="1:10" x14ac:dyDescent="0.25">
      <c r="A29" s="1">
        <v>21</v>
      </c>
      <c r="B29" s="1" t="str">
        <f>ACP!B29</f>
        <v>IDBI</v>
      </c>
      <c r="C29" s="4"/>
      <c r="D29" s="4"/>
      <c r="E29" s="5" t="e">
        <f t="shared" si="0"/>
        <v>#DIV/0!</v>
      </c>
      <c r="F29" s="4">
        <f>ACP!R29</f>
        <v>101101</v>
      </c>
      <c r="G29" s="4">
        <f>ACP!S29</f>
        <v>96462</v>
      </c>
      <c r="H29" s="5">
        <f t="shared" si="1"/>
        <v>0.95411519173895409</v>
      </c>
      <c r="I29" s="6" t="e">
        <f t="shared" si="2"/>
        <v>#DIV/0!</v>
      </c>
      <c r="J29" s="6" t="e">
        <f t="shared" si="2"/>
        <v>#DIV/0!</v>
      </c>
    </row>
    <row r="30" spans="1:10" x14ac:dyDescent="0.25">
      <c r="A30" s="1"/>
      <c r="B30" s="2" t="str">
        <f>ACP!B30</f>
        <v>SBI ASSOCIATES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str">
        <f>ACP!B31</f>
        <v>STATE BANK OF B &amp;  J</v>
      </c>
      <c r="C31" s="4"/>
      <c r="D31" s="4"/>
      <c r="E31" s="5" t="e">
        <f t="shared" si="0"/>
        <v>#DIV/0!</v>
      </c>
      <c r="F31" s="4">
        <f>ACP!R31</f>
        <v>28183</v>
      </c>
      <c r="G31" s="4">
        <f>ACP!S31</f>
        <v>7398</v>
      </c>
      <c r="H31" s="5">
        <f t="shared" si="1"/>
        <v>0.2624986694106376</v>
      </c>
      <c r="I31" s="6" t="e">
        <f t="shared" si="2"/>
        <v>#DIV/0!</v>
      </c>
      <c r="J31" s="6" t="e">
        <f t="shared" si="2"/>
        <v>#DIV/0!</v>
      </c>
    </row>
    <row r="32" spans="1:10" x14ac:dyDescent="0.25">
      <c r="A32" s="1">
        <v>23</v>
      </c>
      <c r="B32" s="1" t="str">
        <f>ACP!B32</f>
        <v>STATE BANK OF PATIALA</v>
      </c>
      <c r="C32" s="4"/>
      <c r="D32" s="4"/>
      <c r="E32" s="5" t="e">
        <f t="shared" si="0"/>
        <v>#DIV/0!</v>
      </c>
      <c r="F32" s="4">
        <f>ACP!R32</f>
        <v>4359</v>
      </c>
      <c r="G32" s="4">
        <f>ACP!S32</f>
        <v>5668</v>
      </c>
      <c r="H32" s="5">
        <f t="shared" si="1"/>
        <v>1.3002982335398028</v>
      </c>
      <c r="I32" s="6" t="e">
        <f t="shared" si="2"/>
        <v>#DIV/0!</v>
      </c>
      <c r="J32" s="6" t="e">
        <f t="shared" si="2"/>
        <v>#DIV/0!</v>
      </c>
    </row>
    <row r="33" spans="1:10" x14ac:dyDescent="0.25">
      <c r="A33" s="1">
        <v>24</v>
      </c>
      <c r="B33" s="1" t="str">
        <f>ACP!B33</f>
        <v>STATE BANK OF HYDERABAD</v>
      </c>
      <c r="C33" s="4"/>
      <c r="D33" s="4"/>
      <c r="E33" s="5" t="e">
        <f>SUM(D33/C33)</f>
        <v>#DIV/0!</v>
      </c>
      <c r="F33" s="4">
        <f>ACP!R33</f>
        <v>1309</v>
      </c>
      <c r="G33" s="4">
        <f>ACP!S33</f>
        <v>2010</v>
      </c>
      <c r="H33" s="5">
        <f>SUM(G33/F33)</f>
        <v>1.5355233002291826</v>
      </c>
      <c r="I33" s="6" t="e">
        <f>(F33-C33)/C33</f>
        <v>#DIV/0!</v>
      </c>
      <c r="J33" s="6" t="e">
        <f>(G33-D33)/D33</f>
        <v>#DIV/0!</v>
      </c>
    </row>
    <row r="34" spans="1:10" x14ac:dyDescent="0.25">
      <c r="A34" s="1"/>
      <c r="B34" s="2" t="s">
        <v>23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str">
        <f>ACP!B35</f>
        <v>ICICI  BANK</v>
      </c>
      <c r="C35" s="4"/>
      <c r="D35" s="4"/>
      <c r="E35" s="5" t="e">
        <f t="shared" si="0"/>
        <v>#DIV/0!</v>
      </c>
      <c r="F35" s="4">
        <f>ACP!R35</f>
        <v>114315</v>
      </c>
      <c r="G35" s="4">
        <f>ACP!S35</f>
        <v>113973</v>
      </c>
      <c r="H35" s="5">
        <f t="shared" si="1"/>
        <v>0.99700826663167563</v>
      </c>
      <c r="I35" s="6" t="e">
        <f t="shared" si="2"/>
        <v>#DIV/0!</v>
      </c>
      <c r="J35" s="6" t="e">
        <f t="shared" si="2"/>
        <v>#DIV/0!</v>
      </c>
    </row>
    <row r="36" spans="1:10" x14ac:dyDescent="0.25">
      <c r="A36" s="1">
        <v>26</v>
      </c>
      <c r="B36" s="1" t="str">
        <f>ACP!B36</f>
        <v>FEDERAL BANK</v>
      </c>
      <c r="C36" s="4"/>
      <c r="D36" s="4"/>
      <c r="E36" s="5" t="e">
        <f t="shared" si="0"/>
        <v>#DIV/0!</v>
      </c>
      <c r="F36" s="4">
        <f>ACP!R36</f>
        <v>12155</v>
      </c>
      <c r="G36" s="4">
        <f>ACP!S36</f>
        <v>4827</v>
      </c>
      <c r="H36" s="5">
        <f t="shared" si="1"/>
        <v>0.39712052653229124</v>
      </c>
      <c r="I36" s="6" t="e">
        <f t="shared" si="2"/>
        <v>#DIV/0!</v>
      </c>
      <c r="J36" s="6" t="e">
        <f t="shared" si="2"/>
        <v>#DIV/0!</v>
      </c>
    </row>
    <row r="37" spans="1:10" x14ac:dyDescent="0.25">
      <c r="A37" s="1">
        <v>27</v>
      </c>
      <c r="B37" s="1" t="str">
        <f>ACP!B37</f>
        <v>JAMMU KASHMIR BANK</v>
      </c>
      <c r="C37" s="4"/>
      <c r="D37" s="4"/>
      <c r="E37" s="5" t="e">
        <f t="shared" si="0"/>
        <v>#DIV/0!</v>
      </c>
      <c r="F37" s="4">
        <f>ACP!R37</f>
        <v>1453</v>
      </c>
      <c r="G37" s="4">
        <f>ACP!S37</f>
        <v>392</v>
      </c>
      <c r="H37" s="5">
        <f t="shared" si="1"/>
        <v>0.26978664831383342</v>
      </c>
      <c r="I37" s="6" t="e">
        <f t="shared" si="2"/>
        <v>#DIV/0!</v>
      </c>
      <c r="J37" s="6" t="e">
        <f t="shared" si="2"/>
        <v>#DIV/0!</v>
      </c>
    </row>
    <row r="38" spans="1:10" x14ac:dyDescent="0.25">
      <c r="A38" s="1">
        <v>28</v>
      </c>
      <c r="B38" s="1" t="str">
        <f>ACP!B38</f>
        <v>SOUTH INDIAN BANK</v>
      </c>
      <c r="C38" s="4"/>
      <c r="D38" s="4"/>
      <c r="E38" s="5" t="e">
        <f t="shared" si="0"/>
        <v>#DIV/0!</v>
      </c>
      <c r="F38" s="4">
        <f>ACP!R38</f>
        <v>1309</v>
      </c>
      <c r="G38" s="4">
        <f>ACP!S38</f>
        <v>0</v>
      </c>
      <c r="H38" s="5">
        <f t="shared" si="1"/>
        <v>0</v>
      </c>
      <c r="I38" s="6" t="e">
        <f t="shared" si="2"/>
        <v>#DIV/0!</v>
      </c>
      <c r="J38" s="6" t="e">
        <f t="shared" si="2"/>
        <v>#DIV/0!</v>
      </c>
    </row>
    <row r="39" spans="1:10" x14ac:dyDescent="0.25">
      <c r="A39" s="1">
        <v>29</v>
      </c>
      <c r="B39" s="1" t="str">
        <f>ACP!B39</f>
        <v>AXIS  BANK</v>
      </c>
      <c r="C39" s="4"/>
      <c r="D39" s="4"/>
      <c r="E39" s="5" t="e">
        <f t="shared" si="0"/>
        <v>#DIV/0!</v>
      </c>
      <c r="F39" s="4">
        <f>ACP!R39</f>
        <v>108724</v>
      </c>
      <c r="G39" s="4">
        <f>ACP!S39</f>
        <v>62686</v>
      </c>
      <c r="H39" s="5">
        <f t="shared" si="1"/>
        <v>0.57656083293477056</v>
      </c>
      <c r="I39" s="6" t="e">
        <f t="shared" si="2"/>
        <v>#DIV/0!</v>
      </c>
      <c r="J39" s="6" t="e">
        <f t="shared" si="2"/>
        <v>#DIV/0!</v>
      </c>
    </row>
    <row r="40" spans="1:10" x14ac:dyDescent="0.25">
      <c r="A40" s="1">
        <v>30</v>
      </c>
      <c r="B40" s="1" t="str">
        <f>ACP!B40</f>
        <v>HDFC BANK</v>
      </c>
      <c r="C40" s="4"/>
      <c r="D40" s="4"/>
      <c r="E40" s="5" t="e">
        <f t="shared" si="0"/>
        <v>#DIV/0!</v>
      </c>
      <c r="F40" s="4">
        <f>ACP!R40</f>
        <v>127215</v>
      </c>
      <c r="G40" s="4">
        <f>ACP!S40</f>
        <v>163752</v>
      </c>
      <c r="H40" s="5">
        <f t="shared" si="1"/>
        <v>1.2872066973234289</v>
      </c>
      <c r="I40" s="6" t="e">
        <f t="shared" si="2"/>
        <v>#DIV/0!</v>
      </c>
      <c r="J40" s="6" t="e">
        <f t="shared" si="2"/>
        <v>#DIV/0!</v>
      </c>
    </row>
    <row r="41" spans="1:10" x14ac:dyDescent="0.25">
      <c r="A41" s="1">
        <v>31</v>
      </c>
      <c r="B41" s="1" t="str">
        <f>ACP!B41</f>
        <v>INDUSIND BANK</v>
      </c>
      <c r="C41" s="4"/>
      <c r="D41" s="4"/>
      <c r="E41" s="5" t="e">
        <f t="shared" si="0"/>
        <v>#DIV/0!</v>
      </c>
      <c r="F41" s="4">
        <f>ACP!R41</f>
        <v>25339</v>
      </c>
      <c r="G41" s="4">
        <f>ACP!S41</f>
        <v>35662</v>
      </c>
      <c r="H41" s="5">
        <f t="shared" si="1"/>
        <v>1.4073957141165792</v>
      </c>
      <c r="I41" s="6" t="e">
        <f t="shared" si="2"/>
        <v>#DIV/0!</v>
      </c>
      <c r="J41" s="6" t="e">
        <f t="shared" si="2"/>
        <v>#DIV/0!</v>
      </c>
    </row>
    <row r="42" spans="1:10" x14ac:dyDescent="0.25">
      <c r="A42" s="1">
        <v>32</v>
      </c>
      <c r="B42" s="1" t="str">
        <f>ACP!B42</f>
        <v>KARNATAKA BANK</v>
      </c>
      <c r="C42" s="4"/>
      <c r="D42" s="4"/>
      <c r="E42" s="5" t="e">
        <f t="shared" si="0"/>
        <v>#DIV/0!</v>
      </c>
      <c r="F42" s="4">
        <f>ACP!R42</f>
        <v>1309</v>
      </c>
      <c r="G42" s="4">
        <f>ACP!S42</f>
        <v>210</v>
      </c>
      <c r="H42" s="5">
        <f t="shared" si="1"/>
        <v>0.16042780748663102</v>
      </c>
      <c r="I42" s="6" t="e">
        <f t="shared" si="2"/>
        <v>#DIV/0!</v>
      </c>
      <c r="J42" s="6" t="e">
        <f t="shared" si="2"/>
        <v>#DIV/0!</v>
      </c>
    </row>
    <row r="43" spans="1:10" x14ac:dyDescent="0.25">
      <c r="A43" s="1">
        <v>33</v>
      </c>
      <c r="B43" s="1" t="str">
        <f>ACP!B43</f>
        <v>KOTAK MAHINDRA</v>
      </c>
      <c r="C43" s="4"/>
      <c r="D43" s="4"/>
      <c r="E43" s="5" t="e">
        <f t="shared" si="0"/>
        <v>#DIV/0!</v>
      </c>
      <c r="F43" s="4">
        <f>ACP!R43</f>
        <v>13692</v>
      </c>
      <c r="G43" s="4">
        <f>ACP!S43</f>
        <v>6251</v>
      </c>
      <c r="H43" s="5">
        <f t="shared" si="1"/>
        <v>0.45654396728016361</v>
      </c>
      <c r="I43" s="6" t="e">
        <f t="shared" si="2"/>
        <v>#DIV/0!</v>
      </c>
      <c r="J43" s="6" t="e">
        <f t="shared" si="2"/>
        <v>#DIV/0!</v>
      </c>
    </row>
    <row r="44" spans="1:10" x14ac:dyDescent="0.25">
      <c r="A44" s="1">
        <v>34</v>
      </c>
      <c r="B44" s="1" t="str">
        <f>ACP!B44</f>
        <v>YES BANK</v>
      </c>
      <c r="C44" s="4"/>
      <c r="D44" s="4"/>
      <c r="E44" s="5" t="e">
        <f t="shared" si="0"/>
        <v>#DIV/0!</v>
      </c>
      <c r="F44" s="4">
        <f>ACP!R44</f>
        <v>2761</v>
      </c>
      <c r="G44" s="4">
        <f>ACP!S44</f>
        <v>3430</v>
      </c>
      <c r="H44" s="5">
        <f t="shared" si="1"/>
        <v>1.2423035132198479</v>
      </c>
      <c r="I44" s="6" t="e">
        <f t="shared" si="2"/>
        <v>#DIV/0!</v>
      </c>
      <c r="J44" s="6" t="e">
        <f t="shared" si="2"/>
        <v>#DIV/0!</v>
      </c>
    </row>
    <row r="45" spans="1:10" x14ac:dyDescent="0.25">
      <c r="A45" s="1">
        <v>35</v>
      </c>
      <c r="B45" s="1" t="str">
        <f>ACP!B45</f>
        <v>BANDHAN BANK</v>
      </c>
      <c r="C45" s="4"/>
      <c r="D45" s="4"/>
      <c r="E45" s="5" t="e">
        <f t="shared" si="0"/>
        <v>#DIV/0!</v>
      </c>
      <c r="F45" s="4">
        <f>ACP!R45</f>
        <v>137005</v>
      </c>
      <c r="G45" s="4">
        <f>ACP!S45</f>
        <v>273906</v>
      </c>
      <c r="H45" s="5">
        <f t="shared" si="1"/>
        <v>1.9992409036166563</v>
      </c>
      <c r="I45" s="6" t="e">
        <f t="shared" si="2"/>
        <v>#DIV/0!</v>
      </c>
      <c r="J45" s="6" t="e">
        <f t="shared" si="2"/>
        <v>#DIV/0!</v>
      </c>
    </row>
    <row r="46" spans="1:10" x14ac:dyDescent="0.25">
      <c r="A46" s="20" t="s">
        <v>53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>
        <f>ACP!R46</f>
        <v>7654009</v>
      </c>
      <c r="G46" s="7">
        <f>ACP!S46</f>
        <v>4965959</v>
      </c>
      <c r="H46" s="8">
        <f t="shared" si="1"/>
        <v>0.64880495959699025</v>
      </c>
      <c r="I46" s="9" t="e">
        <f t="shared" si="2"/>
        <v>#DIV/0!</v>
      </c>
      <c r="J46" s="9" t="e">
        <f t="shared" si="2"/>
        <v>#DIV/0!</v>
      </c>
    </row>
    <row r="47" spans="1:10" x14ac:dyDescent="0.25">
      <c r="A47" s="13"/>
      <c r="B47" s="24" t="s">
        <v>54</v>
      </c>
      <c r="C47" s="5" t="s">
        <v>70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str">
        <f>ACP!B48</f>
        <v>STATE CO-OP. BANK</v>
      </c>
      <c r="C48" s="4"/>
      <c r="D48" s="4"/>
      <c r="E48" s="5" t="e">
        <f t="shared" si="0"/>
        <v>#DIV/0!</v>
      </c>
      <c r="F48" s="4">
        <f>ACP!R48</f>
        <v>100000</v>
      </c>
      <c r="G48" s="4">
        <f>ACP!S48</f>
        <v>146877</v>
      </c>
      <c r="H48" s="5">
        <f t="shared" si="1"/>
        <v>1.4687699999999999</v>
      </c>
      <c r="I48" s="6" t="e">
        <f t="shared" si="2"/>
        <v>#DIV/0!</v>
      </c>
      <c r="J48" s="6" t="e">
        <f t="shared" si="2"/>
        <v>#DIV/0!</v>
      </c>
    </row>
    <row r="49" spans="1:10" x14ac:dyDescent="0.25">
      <c r="A49" s="22" t="s">
        <v>56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>
        <f>ACP!R49</f>
        <v>100000</v>
      </c>
      <c r="G49" s="7">
        <f>ACP!S49</f>
        <v>146877</v>
      </c>
      <c r="H49" s="8">
        <f t="shared" si="1"/>
        <v>1.4687699999999999</v>
      </c>
      <c r="I49" s="9" t="e">
        <f t="shared" si="2"/>
        <v>#DIV/0!</v>
      </c>
      <c r="J49" s="9" t="e">
        <f t="shared" si="2"/>
        <v>#DIV/0!</v>
      </c>
    </row>
    <row r="50" spans="1:10" x14ac:dyDescent="0.25">
      <c r="A50" s="13"/>
      <c r="B50" s="25" t="s">
        <v>58</v>
      </c>
      <c r="C50" s="5" t="s">
        <v>70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str">
        <f>ACP!B51</f>
        <v>MADHYA BIHAR GRAMIN BANK</v>
      </c>
      <c r="C51" s="4"/>
      <c r="D51" s="4"/>
      <c r="E51" s="5" t="e">
        <f t="shared" si="0"/>
        <v>#DIV/0!</v>
      </c>
      <c r="F51" s="4">
        <f>ACP!R51</f>
        <v>748093</v>
      </c>
      <c r="G51" s="4">
        <f>ACP!S51</f>
        <v>562823</v>
      </c>
      <c r="H51" s="5">
        <f t="shared" si="1"/>
        <v>0.75234362572567848</v>
      </c>
      <c r="I51" s="6" t="e">
        <f t="shared" si="2"/>
        <v>#DIV/0!</v>
      </c>
      <c r="J51" s="6" t="e">
        <f t="shared" si="2"/>
        <v>#DIV/0!</v>
      </c>
    </row>
    <row r="52" spans="1:10" x14ac:dyDescent="0.25">
      <c r="A52" s="1">
        <v>38</v>
      </c>
      <c r="B52" s="1" t="str">
        <f>ACP!B51</f>
        <v>MADHYA BIHAR GRAMIN BANK</v>
      </c>
      <c r="C52" s="4"/>
      <c r="D52" s="4"/>
      <c r="E52" s="5" t="e">
        <f t="shared" si="0"/>
        <v>#DIV/0!</v>
      </c>
      <c r="F52" s="4">
        <f>ACP!R52</f>
        <v>392555</v>
      </c>
      <c r="G52" s="4">
        <f>ACP!S52</f>
        <v>225196</v>
      </c>
      <c r="H52" s="5">
        <f t="shared" si="1"/>
        <v>0.57366738418820296</v>
      </c>
      <c r="I52" s="6" t="e">
        <f t="shared" si="2"/>
        <v>#DIV/0!</v>
      </c>
      <c r="J52" s="6" t="e">
        <f t="shared" si="2"/>
        <v>#DIV/0!</v>
      </c>
    </row>
    <row r="53" spans="1:10" x14ac:dyDescent="0.25">
      <c r="A53" s="1">
        <v>39</v>
      </c>
      <c r="B53" s="1" t="str">
        <f>ACP!B52</f>
        <v>BIHAR GRAMIN BANK</v>
      </c>
      <c r="C53" s="4"/>
      <c r="D53" s="4"/>
      <c r="E53" s="5" t="e">
        <f t="shared" si="0"/>
        <v>#DIV/0!</v>
      </c>
      <c r="F53" s="4">
        <f>ACP!R53</f>
        <v>1105343</v>
      </c>
      <c r="G53" s="4">
        <f>ACP!S53</f>
        <v>611329</v>
      </c>
      <c r="H53" s="5">
        <f t="shared" si="1"/>
        <v>0.55306723795238222</v>
      </c>
      <c r="I53" s="6" t="e">
        <f t="shared" si="2"/>
        <v>#DIV/0!</v>
      </c>
      <c r="J53" s="6" t="e">
        <f t="shared" si="2"/>
        <v>#DIV/0!</v>
      </c>
    </row>
    <row r="54" spans="1:10" x14ac:dyDescent="0.25">
      <c r="A54" s="22" t="s">
        <v>62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>
        <f>ACP!R54</f>
        <v>2245991</v>
      </c>
      <c r="G54" s="7">
        <f>ACP!S54</f>
        <v>1399348</v>
      </c>
      <c r="H54" s="8">
        <f t="shared" si="1"/>
        <v>0.62304256784644285</v>
      </c>
      <c r="I54" s="9" t="e">
        <f t="shared" si="2"/>
        <v>#DIV/0!</v>
      </c>
      <c r="J54" s="9" t="e">
        <f t="shared" si="2"/>
        <v>#DIV/0!</v>
      </c>
    </row>
    <row r="55" spans="1:10" x14ac:dyDescent="0.25">
      <c r="A55" s="23" t="s">
        <v>63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>
        <f>ACP!R55</f>
        <v>10000000</v>
      </c>
      <c r="G55" s="10">
        <f>ACP!S55</f>
        <v>6512184</v>
      </c>
      <c r="H55" s="11">
        <f t="shared" si="1"/>
        <v>0.65121839999999998</v>
      </c>
      <c r="I55" s="12" t="e">
        <f t="shared" si="2"/>
        <v>#DIV/0!</v>
      </c>
      <c r="J55" s="12" t="e">
        <f t="shared" si="2"/>
        <v>#DIV/0!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ACP</vt:lpstr>
      <vt:lpstr>Acp Tar Ach Com with Previous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2017-01-27T06:36:28Z</cp:lastPrinted>
  <dcterms:created xsi:type="dcterms:W3CDTF">2013-08-22T12:33:56Z</dcterms:created>
  <dcterms:modified xsi:type="dcterms:W3CDTF">2017-01-30T11:46:39Z</dcterms:modified>
</cp:coreProperties>
</file>