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data\"/>
    </mc:Choice>
  </mc:AlternateContent>
  <bookViews>
    <workbookView xWindow="360" yWindow="60" windowWidth="5655" windowHeight="6660"/>
  </bookViews>
  <sheets>
    <sheet name="ACP" sheetId="5" r:id="rId1"/>
    <sheet name="Acp Tar Ach Com with Previous" sheetId="6" state="hidden" r:id="rId2"/>
  </sheets>
  <definedNames>
    <definedName name="_xlnm.Print_Area" localSheetId="0">ACP!$A$1:$T$55</definedName>
  </definedNames>
  <calcPr calcId="152511"/>
</workbook>
</file>

<file path=xl/calcChain.xml><?xml version="1.0" encoding="utf-8"?>
<calcChain xmlns="http://schemas.openxmlformats.org/spreadsheetml/2006/main">
  <c r="D54" i="6" l="1"/>
  <c r="E54" i="6" s="1"/>
  <c r="C54" i="6"/>
  <c r="E53" i="6"/>
  <c r="B53" i="6"/>
  <c r="E52" i="6"/>
  <c r="B52" i="6"/>
  <c r="E51" i="6"/>
  <c r="B51" i="6"/>
  <c r="E49" i="6"/>
  <c r="D49" i="6"/>
  <c r="C49" i="6"/>
  <c r="E48" i="6"/>
  <c r="B48" i="6"/>
  <c r="D46" i="6"/>
  <c r="C46" i="6"/>
  <c r="J45" i="6"/>
  <c r="E45" i="6"/>
  <c r="B45" i="6"/>
  <c r="G44" i="6"/>
  <c r="J44" i="6" s="1"/>
  <c r="E44" i="6"/>
  <c r="B44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6" i="6"/>
  <c r="B36" i="6"/>
  <c r="E35" i="6"/>
  <c r="B35" i="6"/>
  <c r="E33" i="6"/>
  <c r="B33" i="6"/>
  <c r="E32" i="6"/>
  <c r="B32" i="6"/>
  <c r="E31" i="6"/>
  <c r="B31" i="6"/>
  <c r="B30" i="6"/>
  <c r="E29" i="6"/>
  <c r="B29" i="6"/>
  <c r="E28" i="6"/>
  <c r="B28" i="6"/>
  <c r="E27" i="6"/>
  <c r="B27" i="6"/>
  <c r="E26" i="6"/>
  <c r="B26" i="6"/>
  <c r="E25" i="6"/>
  <c r="B25" i="6"/>
  <c r="E24" i="6"/>
  <c r="B24" i="6"/>
  <c r="E23" i="6"/>
  <c r="B23" i="6"/>
  <c r="E22" i="6"/>
  <c r="B22" i="6"/>
  <c r="E21" i="6"/>
  <c r="B21" i="6"/>
  <c r="E20" i="6"/>
  <c r="B20" i="6"/>
  <c r="E19" i="6"/>
  <c r="B19" i="6"/>
  <c r="E18" i="6"/>
  <c r="B18" i="6"/>
  <c r="E17" i="6"/>
  <c r="B17" i="6"/>
  <c r="E16" i="6"/>
  <c r="B16" i="6"/>
  <c r="E14" i="6"/>
  <c r="B14" i="6"/>
  <c r="I13" i="6"/>
  <c r="E13" i="6"/>
  <c r="B13" i="6"/>
  <c r="E12" i="6"/>
  <c r="B12" i="6"/>
  <c r="E11" i="6"/>
  <c r="B11" i="6"/>
  <c r="J10" i="6"/>
  <c r="E10" i="6"/>
  <c r="B10" i="6"/>
  <c r="E9" i="6"/>
  <c r="B9" i="6"/>
  <c r="E8" i="6"/>
  <c r="E46" i="6" s="1"/>
  <c r="B8" i="6"/>
  <c r="A3" i="6"/>
  <c r="F55" i="5"/>
  <c r="P54" i="5"/>
  <c r="O54" i="5"/>
  <c r="O55" i="5" s="1"/>
  <c r="M54" i="5"/>
  <c r="J54" i="5"/>
  <c r="I54" i="5"/>
  <c r="G54" i="5"/>
  <c r="F54" i="5"/>
  <c r="E54" i="5"/>
  <c r="D54" i="5"/>
  <c r="C54" i="5"/>
  <c r="R53" i="5"/>
  <c r="F53" i="6" s="1"/>
  <c r="I53" i="6" s="1"/>
  <c r="Q53" i="5"/>
  <c r="M53" i="5"/>
  <c r="N53" i="5" s="1"/>
  <c r="L53" i="5"/>
  <c r="K53" i="5"/>
  <c r="H53" i="5"/>
  <c r="E53" i="5"/>
  <c r="S52" i="5"/>
  <c r="Q52" i="5"/>
  <c r="M52" i="5"/>
  <c r="N52" i="5" s="1"/>
  <c r="L52" i="5"/>
  <c r="R52" i="5" s="1"/>
  <c r="F52" i="6" s="1"/>
  <c r="I52" i="6" s="1"/>
  <c r="K52" i="5"/>
  <c r="H52" i="5"/>
  <c r="E52" i="5"/>
  <c r="S51" i="5"/>
  <c r="Q51" i="5"/>
  <c r="M51" i="5"/>
  <c r="L51" i="5"/>
  <c r="R51" i="5" s="1"/>
  <c r="F51" i="6" s="1"/>
  <c r="I51" i="6" s="1"/>
  <c r="K51" i="5"/>
  <c r="H51" i="5"/>
  <c r="E51" i="5"/>
  <c r="S50" i="5"/>
  <c r="R50" i="5"/>
  <c r="Q49" i="5"/>
  <c r="P49" i="5"/>
  <c r="O49" i="5"/>
  <c r="M49" i="5"/>
  <c r="J49" i="5"/>
  <c r="I49" i="5"/>
  <c r="G49" i="5"/>
  <c r="H49" i="5" s="1"/>
  <c r="F49" i="5"/>
  <c r="D49" i="5"/>
  <c r="C49" i="5"/>
  <c r="E49" i="5" s="1"/>
  <c r="S48" i="5"/>
  <c r="G48" i="6" s="1"/>
  <c r="Q48" i="5"/>
  <c r="N48" i="5"/>
  <c r="M48" i="5"/>
  <c r="L48" i="5"/>
  <c r="R48" i="5" s="1"/>
  <c r="F48" i="6" s="1"/>
  <c r="I48" i="6" s="1"/>
  <c r="K48" i="5"/>
  <c r="H48" i="5"/>
  <c r="E48" i="5"/>
  <c r="Q46" i="5"/>
  <c r="P46" i="5"/>
  <c r="O46" i="5"/>
  <c r="J46" i="5"/>
  <c r="K46" i="5" s="1"/>
  <c r="I46" i="5"/>
  <c r="G46" i="5"/>
  <c r="H46" i="5" s="1"/>
  <c r="F46" i="5"/>
  <c r="D46" i="5"/>
  <c r="C46" i="5"/>
  <c r="S45" i="5"/>
  <c r="G45" i="6" s="1"/>
  <c r="Q45" i="5"/>
  <c r="N45" i="5"/>
  <c r="M45" i="5"/>
  <c r="L45" i="5"/>
  <c r="R45" i="5" s="1"/>
  <c r="F45" i="6" s="1"/>
  <c r="I45" i="6" s="1"/>
  <c r="K45" i="5"/>
  <c r="H45" i="5"/>
  <c r="E45" i="5"/>
  <c r="S44" i="5"/>
  <c r="R44" i="5"/>
  <c r="F44" i="6" s="1"/>
  <c r="I44" i="6" s="1"/>
  <c r="Q44" i="5"/>
  <c r="M44" i="5"/>
  <c r="L44" i="5"/>
  <c r="K44" i="5"/>
  <c r="H44" i="5"/>
  <c r="E44" i="5"/>
  <c r="S43" i="5"/>
  <c r="G43" i="6" s="1"/>
  <c r="Q43" i="5"/>
  <c r="M43" i="5"/>
  <c r="N43" i="5" s="1"/>
  <c r="L43" i="5"/>
  <c r="R43" i="5" s="1"/>
  <c r="F43" i="6" s="1"/>
  <c r="I43" i="6" s="1"/>
  <c r="K43" i="5"/>
  <c r="H43" i="5"/>
  <c r="E43" i="5"/>
  <c r="S42" i="5"/>
  <c r="R42" i="5"/>
  <c r="F42" i="6" s="1"/>
  <c r="I42" i="6" s="1"/>
  <c r="Q42" i="5"/>
  <c r="M42" i="5"/>
  <c r="L42" i="5"/>
  <c r="K42" i="5"/>
  <c r="H42" i="5"/>
  <c r="E42" i="5"/>
  <c r="S41" i="5"/>
  <c r="Q41" i="5"/>
  <c r="M41" i="5"/>
  <c r="N41" i="5" s="1"/>
  <c r="L41" i="5"/>
  <c r="R41" i="5" s="1"/>
  <c r="F41" i="6" s="1"/>
  <c r="I41" i="6" s="1"/>
  <c r="K41" i="5"/>
  <c r="H41" i="5"/>
  <c r="E41" i="5"/>
  <c r="S40" i="5"/>
  <c r="Q40" i="5"/>
  <c r="M40" i="5"/>
  <c r="L40" i="5"/>
  <c r="R40" i="5" s="1"/>
  <c r="F40" i="6" s="1"/>
  <c r="I40" i="6" s="1"/>
  <c r="K40" i="5"/>
  <c r="H40" i="5"/>
  <c r="E40" i="5"/>
  <c r="Q39" i="5"/>
  <c r="M39" i="5"/>
  <c r="L39" i="5"/>
  <c r="R39" i="5" s="1"/>
  <c r="F39" i="6" s="1"/>
  <c r="I39" i="6" s="1"/>
  <c r="K39" i="5"/>
  <c r="H39" i="5"/>
  <c r="E39" i="5"/>
  <c r="Q38" i="5"/>
  <c r="N38" i="5"/>
  <c r="M38" i="5"/>
  <c r="S38" i="5" s="1"/>
  <c r="L38" i="5"/>
  <c r="R38" i="5" s="1"/>
  <c r="F38" i="6" s="1"/>
  <c r="I38" i="6" s="1"/>
  <c r="K38" i="5"/>
  <c r="H38" i="5"/>
  <c r="E38" i="5"/>
  <c r="R37" i="5"/>
  <c r="F37" i="6" s="1"/>
  <c r="I37" i="6" s="1"/>
  <c r="Q37" i="5"/>
  <c r="M37" i="5"/>
  <c r="S37" i="5" s="1"/>
  <c r="L37" i="5"/>
  <c r="K37" i="5"/>
  <c r="H37" i="5"/>
  <c r="E37" i="5"/>
  <c r="Q36" i="5"/>
  <c r="N36" i="5"/>
  <c r="M36" i="5"/>
  <c r="S36" i="5" s="1"/>
  <c r="G36" i="6" s="1"/>
  <c r="L36" i="5"/>
  <c r="R36" i="5" s="1"/>
  <c r="F36" i="6" s="1"/>
  <c r="I36" i="6" s="1"/>
  <c r="K36" i="5"/>
  <c r="H36" i="5"/>
  <c r="E36" i="5"/>
  <c r="Q35" i="5"/>
  <c r="M35" i="5"/>
  <c r="L35" i="5"/>
  <c r="R35" i="5" s="1"/>
  <c r="F35" i="6" s="1"/>
  <c r="I35" i="6" s="1"/>
  <c r="K35" i="5"/>
  <c r="H35" i="5"/>
  <c r="E35" i="5"/>
  <c r="M34" i="5"/>
  <c r="L34" i="5"/>
  <c r="R33" i="5"/>
  <c r="F33" i="6" s="1"/>
  <c r="I33" i="6" s="1"/>
  <c r="Q33" i="5"/>
  <c r="M33" i="5"/>
  <c r="S33" i="5" s="1"/>
  <c r="L33" i="5"/>
  <c r="K33" i="5"/>
  <c r="H33" i="5"/>
  <c r="E33" i="5"/>
  <c r="Q32" i="5"/>
  <c r="N32" i="5"/>
  <c r="M32" i="5"/>
  <c r="S32" i="5" s="1"/>
  <c r="G32" i="6" s="1"/>
  <c r="L32" i="5"/>
  <c r="R32" i="5" s="1"/>
  <c r="F32" i="6" s="1"/>
  <c r="I32" i="6" s="1"/>
  <c r="K32" i="5"/>
  <c r="H32" i="5"/>
  <c r="E32" i="5"/>
  <c r="Q31" i="5"/>
  <c r="M31" i="5"/>
  <c r="S31" i="5" s="1"/>
  <c r="L31" i="5"/>
  <c r="R31" i="5" s="1"/>
  <c r="F31" i="6" s="1"/>
  <c r="I31" i="6" s="1"/>
  <c r="K31" i="5"/>
  <c r="H31" i="5"/>
  <c r="E31" i="5"/>
  <c r="S30" i="5"/>
  <c r="R30" i="5"/>
  <c r="R29" i="5"/>
  <c r="F29" i="6" s="1"/>
  <c r="I29" i="6" s="1"/>
  <c r="Q29" i="5"/>
  <c r="M29" i="5"/>
  <c r="N29" i="5" s="1"/>
  <c r="L29" i="5"/>
  <c r="K29" i="5"/>
  <c r="H29" i="5"/>
  <c r="E29" i="5"/>
  <c r="Q28" i="5"/>
  <c r="N28" i="5"/>
  <c r="M28" i="5"/>
  <c r="S28" i="5" s="1"/>
  <c r="G28" i="6" s="1"/>
  <c r="L28" i="5"/>
  <c r="R28" i="5" s="1"/>
  <c r="F28" i="6" s="1"/>
  <c r="I28" i="6" s="1"/>
  <c r="K28" i="5"/>
  <c r="H28" i="5"/>
  <c r="E28" i="5"/>
  <c r="Q27" i="5"/>
  <c r="M27" i="5"/>
  <c r="S27" i="5" s="1"/>
  <c r="L27" i="5"/>
  <c r="R27" i="5" s="1"/>
  <c r="F27" i="6" s="1"/>
  <c r="I27" i="6" s="1"/>
  <c r="K27" i="5"/>
  <c r="H27" i="5"/>
  <c r="E27" i="5"/>
  <c r="Q26" i="5"/>
  <c r="N26" i="5"/>
  <c r="M26" i="5"/>
  <c r="S26" i="5" s="1"/>
  <c r="G26" i="6" s="1"/>
  <c r="L26" i="5"/>
  <c r="R26" i="5" s="1"/>
  <c r="F26" i="6" s="1"/>
  <c r="I26" i="6" s="1"/>
  <c r="K26" i="5"/>
  <c r="H26" i="5"/>
  <c r="E26" i="5"/>
  <c r="R25" i="5"/>
  <c r="F25" i="6" s="1"/>
  <c r="I25" i="6" s="1"/>
  <c r="Q25" i="5"/>
  <c r="M25" i="5"/>
  <c r="S25" i="5" s="1"/>
  <c r="L25" i="5"/>
  <c r="K25" i="5"/>
  <c r="H25" i="5"/>
  <c r="E25" i="5"/>
  <c r="Q24" i="5"/>
  <c r="N24" i="5"/>
  <c r="M24" i="5"/>
  <c r="S24" i="5" s="1"/>
  <c r="G24" i="6" s="1"/>
  <c r="L24" i="5"/>
  <c r="R24" i="5" s="1"/>
  <c r="F24" i="6" s="1"/>
  <c r="I24" i="6" s="1"/>
  <c r="K24" i="5"/>
  <c r="H24" i="5"/>
  <c r="E24" i="5"/>
  <c r="R23" i="5"/>
  <c r="F23" i="6" s="1"/>
  <c r="I23" i="6" s="1"/>
  <c r="Q23" i="5"/>
  <c r="M23" i="5"/>
  <c r="S23" i="5" s="1"/>
  <c r="L23" i="5"/>
  <c r="K23" i="5"/>
  <c r="H23" i="5"/>
  <c r="E23" i="5"/>
  <c r="Q22" i="5"/>
  <c r="N22" i="5"/>
  <c r="M22" i="5"/>
  <c r="S22" i="5" s="1"/>
  <c r="G22" i="6" s="1"/>
  <c r="L22" i="5"/>
  <c r="R22" i="5" s="1"/>
  <c r="F22" i="6" s="1"/>
  <c r="I22" i="6" s="1"/>
  <c r="K22" i="5"/>
  <c r="H22" i="5"/>
  <c r="E22" i="5"/>
  <c r="R21" i="5"/>
  <c r="F21" i="6" s="1"/>
  <c r="I21" i="6" s="1"/>
  <c r="L21" i="5"/>
  <c r="Q20" i="5"/>
  <c r="N20" i="5"/>
  <c r="M20" i="5"/>
  <c r="S20" i="5" s="1"/>
  <c r="G20" i="6" s="1"/>
  <c r="L20" i="5"/>
  <c r="R20" i="5" s="1"/>
  <c r="F20" i="6" s="1"/>
  <c r="I20" i="6" s="1"/>
  <c r="K20" i="5"/>
  <c r="H20" i="5"/>
  <c r="E20" i="5"/>
  <c r="R19" i="5"/>
  <c r="F19" i="6" s="1"/>
  <c r="I19" i="6" s="1"/>
  <c r="Q19" i="5"/>
  <c r="M19" i="5"/>
  <c r="S19" i="5" s="1"/>
  <c r="L19" i="5"/>
  <c r="K19" i="5"/>
  <c r="H19" i="5"/>
  <c r="E19" i="5"/>
  <c r="Q18" i="5"/>
  <c r="N18" i="5"/>
  <c r="M18" i="5"/>
  <c r="S18" i="5" s="1"/>
  <c r="G18" i="6" s="1"/>
  <c r="L18" i="5"/>
  <c r="R18" i="5" s="1"/>
  <c r="F18" i="6" s="1"/>
  <c r="I18" i="6" s="1"/>
  <c r="K18" i="5"/>
  <c r="H18" i="5"/>
  <c r="E18" i="5"/>
  <c r="Q17" i="5"/>
  <c r="M17" i="5"/>
  <c r="S17" i="5" s="1"/>
  <c r="L17" i="5"/>
  <c r="R17" i="5" s="1"/>
  <c r="F17" i="6" s="1"/>
  <c r="I17" i="6" s="1"/>
  <c r="K17" i="5"/>
  <c r="H17" i="5"/>
  <c r="E17" i="5"/>
  <c r="Q16" i="5"/>
  <c r="N16" i="5"/>
  <c r="M16" i="5"/>
  <c r="S16" i="5" s="1"/>
  <c r="G16" i="6" s="1"/>
  <c r="J16" i="6" s="1"/>
  <c r="L16" i="5"/>
  <c r="R16" i="5" s="1"/>
  <c r="F16" i="6" s="1"/>
  <c r="I16" i="6" s="1"/>
  <c r="K16" i="5"/>
  <c r="H16" i="5"/>
  <c r="E16" i="5"/>
  <c r="S15" i="5"/>
  <c r="R15" i="5"/>
  <c r="Q14" i="5"/>
  <c r="N14" i="5"/>
  <c r="M14" i="5"/>
  <c r="S14" i="5" s="1"/>
  <c r="G14" i="6" s="1"/>
  <c r="L14" i="5"/>
  <c r="R14" i="5" s="1"/>
  <c r="T14" i="5" s="1"/>
  <c r="K14" i="5"/>
  <c r="H14" i="5"/>
  <c r="E14" i="5"/>
  <c r="R13" i="5"/>
  <c r="F13" i="6" s="1"/>
  <c r="Q13" i="5"/>
  <c r="M13" i="5"/>
  <c r="N13" i="5" s="1"/>
  <c r="L13" i="5"/>
  <c r="K13" i="5"/>
  <c r="H13" i="5"/>
  <c r="E13" i="5"/>
  <c r="Q12" i="5"/>
  <c r="N12" i="5"/>
  <c r="M12" i="5"/>
  <c r="S12" i="5" s="1"/>
  <c r="G12" i="6" s="1"/>
  <c r="L12" i="5"/>
  <c r="R12" i="5" s="1"/>
  <c r="F12" i="6" s="1"/>
  <c r="I12" i="6" s="1"/>
  <c r="K12" i="5"/>
  <c r="H12" i="5"/>
  <c r="E12" i="5"/>
  <c r="Q11" i="5"/>
  <c r="M11" i="5"/>
  <c r="L11" i="5"/>
  <c r="R11" i="5" s="1"/>
  <c r="F11" i="6" s="1"/>
  <c r="I11" i="6" s="1"/>
  <c r="K11" i="5"/>
  <c r="H11" i="5"/>
  <c r="E11" i="5"/>
  <c r="Q10" i="5"/>
  <c r="N10" i="5"/>
  <c r="M10" i="5"/>
  <c r="S10" i="5" s="1"/>
  <c r="G10" i="6" s="1"/>
  <c r="L10" i="5"/>
  <c r="R10" i="5" s="1"/>
  <c r="F10" i="6" s="1"/>
  <c r="I10" i="6" s="1"/>
  <c r="K10" i="5"/>
  <c r="H10" i="5"/>
  <c r="E10" i="5"/>
  <c r="R9" i="5"/>
  <c r="F9" i="6" s="1"/>
  <c r="I9" i="6" s="1"/>
  <c r="Q9" i="5"/>
  <c r="M9" i="5"/>
  <c r="L9" i="5"/>
  <c r="K9" i="5"/>
  <c r="H9" i="5"/>
  <c r="E9" i="5"/>
  <c r="Q8" i="5"/>
  <c r="N8" i="5"/>
  <c r="M8" i="5"/>
  <c r="S8" i="5" s="1"/>
  <c r="G8" i="6" s="1"/>
  <c r="L8" i="5"/>
  <c r="R8" i="5" s="1"/>
  <c r="F8" i="6" s="1"/>
  <c r="I8" i="6" s="1"/>
  <c r="K8" i="5"/>
  <c r="H8" i="5"/>
  <c r="E8" i="5"/>
  <c r="P55" i="5" l="1"/>
  <c r="J55" i="5"/>
  <c r="M46" i="5"/>
  <c r="E46" i="5"/>
  <c r="D55" i="5"/>
  <c r="J12" i="6"/>
  <c r="H12" i="6"/>
  <c r="T16" i="5"/>
  <c r="H18" i="6"/>
  <c r="J18" i="6"/>
  <c r="J28" i="6"/>
  <c r="H28" i="6"/>
  <c r="G33" i="6"/>
  <c r="T33" i="5"/>
  <c r="J36" i="6"/>
  <c r="H36" i="6"/>
  <c r="G37" i="6"/>
  <c r="T37" i="5"/>
  <c r="M55" i="5"/>
  <c r="T8" i="5"/>
  <c r="H10" i="6"/>
  <c r="G17" i="6"/>
  <c r="T17" i="5"/>
  <c r="T24" i="5"/>
  <c r="J26" i="6"/>
  <c r="H26" i="6"/>
  <c r="T31" i="5"/>
  <c r="G31" i="6"/>
  <c r="C55" i="5"/>
  <c r="J8" i="6"/>
  <c r="H8" i="6"/>
  <c r="N9" i="5"/>
  <c r="T20" i="5"/>
  <c r="T22" i="5"/>
  <c r="T12" i="5"/>
  <c r="J14" i="6"/>
  <c r="T18" i="5"/>
  <c r="J20" i="6"/>
  <c r="H20" i="6"/>
  <c r="H22" i="6"/>
  <c r="J22" i="6"/>
  <c r="T23" i="5"/>
  <c r="G23" i="6"/>
  <c r="T28" i="5"/>
  <c r="T32" i="5"/>
  <c r="T36" i="5"/>
  <c r="T38" i="5"/>
  <c r="G38" i="6"/>
  <c r="T40" i="5"/>
  <c r="G40" i="6"/>
  <c r="H48" i="6"/>
  <c r="J48" i="6"/>
  <c r="S54" i="5"/>
  <c r="F14" i="6"/>
  <c r="I14" i="6" s="1"/>
  <c r="T10" i="5"/>
  <c r="G19" i="6"/>
  <c r="T19" i="5"/>
  <c r="T26" i="5"/>
  <c r="H32" i="6"/>
  <c r="J32" i="6"/>
  <c r="N46" i="5"/>
  <c r="S46" i="5"/>
  <c r="N11" i="5"/>
  <c r="G27" i="6"/>
  <c r="T27" i="5"/>
  <c r="N35" i="5"/>
  <c r="J43" i="6"/>
  <c r="H43" i="6"/>
  <c r="H45" i="6"/>
  <c r="G52" i="6"/>
  <c r="T52" i="5"/>
  <c r="G55" i="5"/>
  <c r="H55" i="5" s="1"/>
  <c r="H24" i="6"/>
  <c r="J24" i="6"/>
  <c r="G25" i="6"/>
  <c r="T25" i="5"/>
  <c r="N39" i="5"/>
  <c r="S39" i="5"/>
  <c r="G41" i="6"/>
  <c r="T41" i="5"/>
  <c r="S49" i="5"/>
  <c r="T51" i="5"/>
  <c r="G51" i="6"/>
  <c r="E55" i="5"/>
  <c r="K54" i="5"/>
  <c r="L54" i="5"/>
  <c r="I55" i="5"/>
  <c r="K55" i="5" s="1"/>
  <c r="Q55" i="5"/>
  <c r="H16" i="6"/>
  <c r="S9" i="5"/>
  <c r="S13" i="5"/>
  <c r="N17" i="5"/>
  <c r="N19" i="5"/>
  <c r="N23" i="5"/>
  <c r="N25" i="5"/>
  <c r="N27" i="5"/>
  <c r="N31" i="5"/>
  <c r="N33" i="5"/>
  <c r="N37" i="5"/>
  <c r="N42" i="5"/>
  <c r="T43" i="5"/>
  <c r="T44" i="5"/>
  <c r="N44" i="5"/>
  <c r="T45" i="5"/>
  <c r="T48" i="5"/>
  <c r="K49" i="5"/>
  <c r="H54" i="5"/>
  <c r="Q54" i="5"/>
  <c r="G21" i="6"/>
  <c r="S29" i="5"/>
  <c r="S35" i="5"/>
  <c r="N40" i="5"/>
  <c r="T42" i="5"/>
  <c r="L46" i="5"/>
  <c r="R46" i="5" s="1"/>
  <c r="F46" i="6" s="1"/>
  <c r="I46" i="6" s="1"/>
  <c r="L49" i="5"/>
  <c r="R49" i="5" s="1"/>
  <c r="F49" i="6" s="1"/>
  <c r="I49" i="6" s="1"/>
  <c r="N51" i="5"/>
  <c r="S53" i="5"/>
  <c r="G42" i="6"/>
  <c r="H44" i="6"/>
  <c r="C55" i="6"/>
  <c r="S11" i="5"/>
  <c r="D55" i="6"/>
  <c r="E55" i="6" s="1"/>
  <c r="S55" i="5" l="1"/>
  <c r="H42" i="6"/>
  <c r="J42" i="6"/>
  <c r="G53" i="6"/>
  <c r="T53" i="5"/>
  <c r="J21" i="6"/>
  <c r="H21" i="6"/>
  <c r="L55" i="5"/>
  <c r="R55" i="5" s="1"/>
  <c r="F55" i="6" s="1"/>
  <c r="I55" i="6" s="1"/>
  <c r="J41" i="6"/>
  <c r="H41" i="6"/>
  <c r="J25" i="6"/>
  <c r="H25" i="6"/>
  <c r="H23" i="6"/>
  <c r="J23" i="6"/>
  <c r="N55" i="5"/>
  <c r="T49" i="5"/>
  <c r="G49" i="6"/>
  <c r="G39" i="6"/>
  <c r="T39" i="5"/>
  <c r="J52" i="6"/>
  <c r="H52" i="6"/>
  <c r="G46" i="6"/>
  <c r="T46" i="5"/>
  <c r="J40" i="6"/>
  <c r="H40" i="6"/>
  <c r="H14" i="6"/>
  <c r="J17" i="6"/>
  <c r="H17" i="6"/>
  <c r="N54" i="5"/>
  <c r="T35" i="5"/>
  <c r="G35" i="6"/>
  <c r="G13" i="6"/>
  <c r="T13" i="5"/>
  <c r="G55" i="6"/>
  <c r="T55" i="5"/>
  <c r="N49" i="5"/>
  <c r="G54" i="6"/>
  <c r="T54" i="5"/>
  <c r="T11" i="5"/>
  <c r="G11" i="6"/>
  <c r="R54" i="5"/>
  <c r="F54" i="6" s="1"/>
  <c r="I54" i="6" s="1"/>
  <c r="T29" i="5"/>
  <c r="G29" i="6"/>
  <c r="G9" i="6"/>
  <c r="T9" i="5"/>
  <c r="J51" i="6"/>
  <c r="H51" i="6"/>
  <c r="H27" i="6"/>
  <c r="J27" i="6"/>
  <c r="H19" i="6"/>
  <c r="J19" i="6"/>
  <c r="H38" i="6"/>
  <c r="J38" i="6"/>
  <c r="J31" i="6"/>
  <c r="H31" i="6"/>
  <c r="J37" i="6"/>
  <c r="H37" i="6"/>
  <c r="H33" i="6"/>
  <c r="J33" i="6"/>
  <c r="J54" i="6" l="1"/>
  <c r="H54" i="6"/>
  <c r="H49" i="6"/>
  <c r="J49" i="6"/>
  <c r="J11" i="6"/>
  <c r="H11" i="6"/>
  <c r="J13" i="6"/>
  <c r="H13" i="6"/>
  <c r="J53" i="6"/>
  <c r="H53" i="6"/>
  <c r="J9" i="6"/>
  <c r="H9" i="6"/>
  <c r="J29" i="6"/>
  <c r="H29" i="6"/>
  <c r="H35" i="6"/>
  <c r="J35" i="6"/>
  <c r="J55" i="6"/>
  <c r="H55" i="6"/>
  <c r="H46" i="6"/>
  <c r="J46" i="6"/>
  <c r="J39" i="6"/>
  <c r="H39" i="6"/>
</calcChain>
</file>

<file path=xl/sharedStrings.xml><?xml version="1.0" encoding="utf-8"?>
<sst xmlns="http://schemas.openxmlformats.org/spreadsheetml/2006/main" count="113" uniqueCount="72">
  <si>
    <t>STATE LEVEL BANKERS' COMMITTEE BIHAR, PATNA</t>
  </si>
  <si>
    <t>(CONVENOR- STATE BANK OF INDIA)</t>
  </si>
  <si>
    <t>BANK WISE PERFORMANCE : ANNUAL CREDIT PLAN AS ON :31.03.2017</t>
  </si>
  <si>
    <t>Rs. In Lakh</t>
  </si>
  <si>
    <t>SL</t>
  </si>
  <si>
    <t xml:space="preserve">BANK NAME </t>
  </si>
  <si>
    <t>AGRICULTURE</t>
  </si>
  <si>
    <t>M S 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</si>
  <si>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</si>
  <si>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</si>
  <si>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</si>
  <si>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</si>
  <si>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</si>
  <si>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</si>
  <si>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</si>
  <si>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</si>
  <si>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</si>
  <si>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</si>
  <si>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</si>
  <si>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</si>
  <si>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</si>
  <si>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</si>
  <si>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</si>
  <si>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</si>
  <si>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</si>
  <si>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</si>
  <si>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</si>
  <si>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</si>
  <si>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</si>
  <si>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</si>
  <si>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</si>
  <si>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</si>
  <si>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</si>
  <si>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</si>
  <si>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</si>
  <si>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</si>
  <si>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</si>
  <si>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</si>
  <si>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</si>
  <si>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</si>
  <si>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</si>
  <si>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</si>
  <si>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</si>
  <si>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</si>
  <si>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</si>
  <si>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</si>
  <si>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</si>
  <si>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</si>
  <si>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</si>
  <si>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</si>
  <si>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</si>
  <si>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</si>
  <si>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</si>
  <si>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</si>
  <si>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CO-OPERATIVE BANKS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</si>
  <si>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</si>
  <si>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</si>
  <si>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</si>
  <si>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</si>
  <si>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</si>
  <si>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</si>
  <si>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</si>
  <si>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</si>
  <si>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</si>
  <si>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</si>
  <si>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</si>
  <si>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</si>
  <si>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</si>
  <si>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</si>
  <si>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</si>
  <si>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 xml:space="preserve"> </t>
  </si>
  <si>
    <t>DATA NOT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</si>
</sst>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topLeftCell="C7" workbookViewId="0">
      <selection activeCell="V19" sqref="V19"/>
    </sheetView>
  </sheetViews>
  <sheetFormatPr defaultRowHeight="14.45" customHeight="1" x14ac:dyDescent="0.25"/>
  <cols>
    <col min="1" max="1" width="4.28515625" style="33" customWidth="1"/>
    <col min="2" max="2" width="32.140625" style="34" bestFit="1" customWidth="1"/>
    <col min="3" max="4" width="9" style="33" bestFit="1" customWidth="1"/>
    <col min="5" max="5" width="10.140625" style="33" bestFit="1" customWidth="1"/>
    <col min="6" max="9" width="9" style="33" bestFit="1" customWidth="1"/>
    <col min="10" max="10" width="7.85546875" style="33" bestFit="1" customWidth="1"/>
    <col min="11" max="17" width="9" style="33" bestFit="1" customWidth="1"/>
    <col min="18" max="18" width="10.140625" style="33" bestFit="1" customWidth="1"/>
    <col min="19" max="20" width="9" style="33" bestFit="1" customWidth="1"/>
    <col min="21" max="16384" width="9.140625" style="33"/>
  </cols>
  <sheetData>
    <row r="1" spans="1:20" ht="14.4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4.45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4.45" customHeight="1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ht="14.45" customHeight="1" x14ac:dyDescent="0.25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14.45" customHeight="1" x14ac:dyDescent="0.25">
      <c r="A5" s="40" t="s">
        <v>4</v>
      </c>
      <c r="B5" s="41" t="s">
        <v>5</v>
      </c>
      <c r="C5" s="42" t="s">
        <v>6</v>
      </c>
      <c r="D5" s="42"/>
      <c r="E5" s="42"/>
      <c r="F5" s="42" t="s">
        <v>7</v>
      </c>
      <c r="G5" s="42"/>
      <c r="H5" s="42"/>
      <c r="I5" s="42" t="s">
        <v>8</v>
      </c>
      <c r="J5" s="42"/>
      <c r="K5" s="42"/>
      <c r="L5" s="42" t="s">
        <v>9</v>
      </c>
      <c r="M5" s="42"/>
      <c r="N5" s="42"/>
      <c r="O5" s="42" t="s">
        <v>10</v>
      </c>
      <c r="P5" s="42"/>
      <c r="Q5" s="42"/>
      <c r="R5" s="42" t="s">
        <v>11</v>
      </c>
      <c r="S5" s="42"/>
      <c r="T5" s="42"/>
    </row>
    <row r="6" spans="1:20" ht="14.45" customHeight="1" x14ac:dyDescent="0.25">
      <c r="A6" s="40"/>
      <c r="B6" s="41"/>
      <c r="C6" s="26" t="s">
        <v>12</v>
      </c>
      <c r="D6" s="26" t="s">
        <v>13</v>
      </c>
      <c r="E6" s="26" t="s">
        <v>14</v>
      </c>
      <c r="F6" s="26" t="s">
        <v>12</v>
      </c>
      <c r="G6" s="26" t="s">
        <v>13</v>
      </c>
      <c r="H6" s="26" t="s">
        <v>14</v>
      </c>
      <c r="I6" s="26" t="s">
        <v>12</v>
      </c>
      <c r="J6" s="26" t="s">
        <v>13</v>
      </c>
      <c r="K6" s="26" t="s">
        <v>14</v>
      </c>
      <c r="L6" s="26" t="s">
        <v>12</v>
      </c>
      <c r="M6" s="26" t="s">
        <v>13</v>
      </c>
      <c r="N6" s="26" t="s">
        <v>14</v>
      </c>
      <c r="O6" s="26" t="s">
        <v>12</v>
      </c>
      <c r="P6" s="26" t="s">
        <v>13</v>
      </c>
      <c r="Q6" s="26" t="s">
        <v>14</v>
      </c>
      <c r="R6" s="26" t="s">
        <v>12</v>
      </c>
      <c r="S6" s="26" t="s">
        <v>13</v>
      </c>
      <c r="T6" s="26" t="s">
        <v>14</v>
      </c>
    </row>
    <row r="7" spans="1:20" ht="14.45" customHeight="1" x14ac:dyDescent="0.25">
      <c r="A7" s="28"/>
      <c r="B7" s="31" t="s">
        <v>15</v>
      </c>
      <c r="C7" s="26"/>
      <c r="D7" s="26"/>
      <c r="E7" s="29"/>
      <c r="F7" s="26"/>
      <c r="G7" s="26"/>
      <c r="H7" s="29"/>
      <c r="I7" s="26"/>
      <c r="J7" s="26"/>
      <c r="K7" s="29"/>
      <c r="L7" s="26"/>
      <c r="M7" s="26"/>
      <c r="N7" s="29"/>
      <c r="O7" s="30"/>
      <c r="P7" s="30"/>
      <c r="Q7" s="29"/>
      <c r="R7" s="30"/>
      <c r="S7" s="30"/>
      <c r="T7" s="29"/>
    </row>
    <row r="8" spans="1:20" ht="14.45" customHeight="1" x14ac:dyDescent="0.25">
      <c r="A8" s="27">
        <v>1</v>
      </c>
      <c r="B8" s="32" t="s">
        <v>16</v>
      </c>
      <c r="C8" s="26">
        <v>658470</v>
      </c>
      <c r="D8" s="26">
        <v>503814</v>
      </c>
      <c r="E8" s="29">
        <f t="shared" ref="E8:E55" si="0">D8/C8</f>
        <v>0.76512825185657662</v>
      </c>
      <c r="F8" s="26">
        <v>279533</v>
      </c>
      <c r="G8" s="26">
        <v>271440</v>
      </c>
      <c r="H8" s="29">
        <f t="shared" ref="H8:H55" si="1">G8/F8</f>
        <v>0.97104814100660741</v>
      </c>
      <c r="I8" s="26">
        <v>215282</v>
      </c>
      <c r="J8" s="26">
        <v>210716</v>
      </c>
      <c r="K8" s="29">
        <f t="shared" ref="K8:K55" si="2">J8/I8</f>
        <v>0.97879060952610997</v>
      </c>
      <c r="L8" s="26">
        <f>SUM(I8+F8+C8)</f>
        <v>1153285</v>
      </c>
      <c r="M8" s="26">
        <f>SUM(J8+G8+D8)</f>
        <v>985970</v>
      </c>
      <c r="N8" s="29">
        <f t="shared" ref="N8:N55" si="3">M8/L8</f>
        <v>0.85492311093962026</v>
      </c>
      <c r="O8" s="30">
        <v>533207</v>
      </c>
      <c r="P8" s="30">
        <v>522302</v>
      </c>
      <c r="Q8" s="29">
        <f t="shared" ref="Q8:Q55" si="4">P8/O8</f>
        <v>0.97954828049894316</v>
      </c>
      <c r="R8" s="27">
        <f>SUM(O8+L8)</f>
        <v>1686492</v>
      </c>
      <c r="S8" s="27">
        <f>SUM(P8+M8)</f>
        <v>1508272</v>
      </c>
      <c r="T8" s="29">
        <f t="shared" ref="T8:T55" si="5">S8/R8</f>
        <v>0.89432502496305943</v>
      </c>
    </row>
    <row r="9" spans="1:20" ht="14.45" customHeight="1" x14ac:dyDescent="0.25">
      <c r="A9" s="27">
        <v>2</v>
      </c>
      <c r="B9" s="32" t="s">
        <v>17</v>
      </c>
      <c r="C9" s="26">
        <v>349587</v>
      </c>
      <c r="D9" s="26">
        <v>279712</v>
      </c>
      <c r="E9" s="29">
        <f t="shared" si="0"/>
        <v>0.80012128597459287</v>
      </c>
      <c r="F9" s="26">
        <v>125738</v>
      </c>
      <c r="G9" s="26">
        <v>118214</v>
      </c>
      <c r="H9" s="29">
        <f t="shared" si="1"/>
        <v>0.94016128775708219</v>
      </c>
      <c r="I9" s="26">
        <v>104230</v>
      </c>
      <c r="J9" s="26">
        <v>86321</v>
      </c>
      <c r="K9" s="29">
        <f t="shared" si="2"/>
        <v>0.82817806773481728</v>
      </c>
      <c r="L9" s="26">
        <f t="shared" ref="L9:M54" si="6">SUM(I9+F9+C9)</f>
        <v>579555</v>
      </c>
      <c r="M9" s="26">
        <f t="shared" si="6"/>
        <v>484247</v>
      </c>
      <c r="N9" s="29">
        <f t="shared" si="3"/>
        <v>0.83554968898551474</v>
      </c>
      <c r="O9" s="30">
        <v>256665</v>
      </c>
      <c r="P9" s="30">
        <v>211742</v>
      </c>
      <c r="Q9" s="29">
        <f t="shared" si="4"/>
        <v>0.82497418814407886</v>
      </c>
      <c r="R9" s="27">
        <f t="shared" ref="R9:S55" si="7">SUM(O9+L9)</f>
        <v>836220</v>
      </c>
      <c r="S9" s="27">
        <f t="shared" si="7"/>
        <v>695989</v>
      </c>
      <c r="T9" s="29">
        <f t="shared" si="5"/>
        <v>0.83230369998325804</v>
      </c>
    </row>
    <row r="10" spans="1:20" ht="14.45" customHeight="1" x14ac:dyDescent="0.25">
      <c r="A10" s="27">
        <v>3</v>
      </c>
      <c r="B10" s="32" t="s">
        <v>18</v>
      </c>
      <c r="C10" s="26">
        <v>494982</v>
      </c>
      <c r="D10" s="26">
        <v>357274</v>
      </c>
      <c r="E10" s="29">
        <f t="shared" si="0"/>
        <v>0.72179190354396727</v>
      </c>
      <c r="F10" s="26">
        <v>144633</v>
      </c>
      <c r="G10" s="26">
        <v>164300</v>
      </c>
      <c r="H10" s="29">
        <f t="shared" si="1"/>
        <v>1.1359786494091944</v>
      </c>
      <c r="I10" s="26">
        <v>148719</v>
      </c>
      <c r="J10" s="26">
        <v>114291</v>
      </c>
      <c r="K10" s="29">
        <f t="shared" si="2"/>
        <v>0.76850301575454383</v>
      </c>
      <c r="L10" s="26">
        <f t="shared" si="6"/>
        <v>788334</v>
      </c>
      <c r="M10" s="26">
        <f t="shared" si="6"/>
        <v>635865</v>
      </c>
      <c r="N10" s="29">
        <f t="shared" si="3"/>
        <v>0.80659339822968434</v>
      </c>
      <c r="O10" s="30">
        <v>325070</v>
      </c>
      <c r="P10" s="30">
        <v>285815</v>
      </c>
      <c r="Q10" s="29">
        <f t="shared" si="4"/>
        <v>0.87924139416125757</v>
      </c>
      <c r="R10" s="27">
        <f t="shared" si="7"/>
        <v>1113404</v>
      </c>
      <c r="S10" s="27">
        <f t="shared" si="7"/>
        <v>921680</v>
      </c>
      <c r="T10" s="29">
        <f t="shared" si="5"/>
        <v>0.82780374419348235</v>
      </c>
    </row>
    <row r="11" spans="1:20" ht="14.45" customHeight="1" x14ac:dyDescent="0.25">
      <c r="A11" s="27">
        <v>4</v>
      </c>
      <c r="B11" s="32" t="s">
        <v>19</v>
      </c>
      <c r="C11" s="26">
        <v>139292</v>
      </c>
      <c r="D11" s="26">
        <v>88252</v>
      </c>
      <c r="E11" s="29">
        <f t="shared" si="0"/>
        <v>0.63357551043850324</v>
      </c>
      <c r="F11" s="26">
        <v>65219</v>
      </c>
      <c r="G11" s="26">
        <v>49586</v>
      </c>
      <c r="H11" s="29">
        <f t="shared" si="1"/>
        <v>0.76029991260215579</v>
      </c>
      <c r="I11" s="26">
        <v>51119</v>
      </c>
      <c r="J11" s="26">
        <v>36448</v>
      </c>
      <c r="K11" s="29">
        <f t="shared" si="2"/>
        <v>0.71300299301629533</v>
      </c>
      <c r="L11" s="26">
        <f t="shared" si="6"/>
        <v>255630</v>
      </c>
      <c r="M11" s="26">
        <f t="shared" si="6"/>
        <v>174286</v>
      </c>
      <c r="N11" s="29">
        <f t="shared" si="3"/>
        <v>0.68179008723545753</v>
      </c>
      <c r="O11" s="30">
        <v>129794</v>
      </c>
      <c r="P11" s="30">
        <v>98645</v>
      </c>
      <c r="Q11" s="29">
        <f t="shared" si="4"/>
        <v>0.76001201904556448</v>
      </c>
      <c r="R11" s="27">
        <f t="shared" si="7"/>
        <v>385424</v>
      </c>
      <c r="S11" s="27">
        <f t="shared" si="7"/>
        <v>272931</v>
      </c>
      <c r="T11" s="29">
        <f t="shared" si="5"/>
        <v>0.70813182365394989</v>
      </c>
    </row>
    <row r="12" spans="1:20" ht="14.45" customHeight="1" x14ac:dyDescent="0.25">
      <c r="A12" s="27">
        <v>5</v>
      </c>
      <c r="B12" s="32" t="s">
        <v>20</v>
      </c>
      <c r="C12" s="26">
        <v>160898</v>
      </c>
      <c r="D12" s="26">
        <v>127804</v>
      </c>
      <c r="E12" s="29">
        <f t="shared" si="0"/>
        <v>0.79431689641884917</v>
      </c>
      <c r="F12" s="26">
        <v>75960</v>
      </c>
      <c r="G12" s="26">
        <v>53901</v>
      </c>
      <c r="H12" s="29">
        <f t="shared" si="1"/>
        <v>0.70959715639810428</v>
      </c>
      <c r="I12" s="26">
        <v>41490</v>
      </c>
      <c r="J12" s="26">
        <v>31497</v>
      </c>
      <c r="K12" s="29">
        <f t="shared" si="2"/>
        <v>0.75914678235719446</v>
      </c>
      <c r="L12" s="26">
        <f t="shared" si="6"/>
        <v>278348</v>
      </c>
      <c r="M12" s="26">
        <f t="shared" si="6"/>
        <v>213202</v>
      </c>
      <c r="N12" s="29">
        <f t="shared" si="3"/>
        <v>0.76595484788825496</v>
      </c>
      <c r="O12" s="30">
        <v>133887</v>
      </c>
      <c r="P12" s="30">
        <v>95311</v>
      </c>
      <c r="Q12" s="29">
        <f t="shared" si="4"/>
        <v>0.7118764331115045</v>
      </c>
      <c r="R12" s="27">
        <f t="shared" si="7"/>
        <v>412235</v>
      </c>
      <c r="S12" s="27">
        <f t="shared" si="7"/>
        <v>308513</v>
      </c>
      <c r="T12" s="29">
        <f t="shared" si="5"/>
        <v>0.74839108760779649</v>
      </c>
    </row>
    <row r="13" spans="1:20" ht="14.45" customHeight="1" x14ac:dyDescent="0.25">
      <c r="A13" s="27">
        <v>6</v>
      </c>
      <c r="B13" s="32" t="s">
        <v>21</v>
      </c>
      <c r="C13" s="26">
        <v>161971</v>
      </c>
      <c r="D13" s="26">
        <v>122352</v>
      </c>
      <c r="E13" s="29">
        <f t="shared" si="0"/>
        <v>0.75539448419778854</v>
      </c>
      <c r="F13" s="26">
        <v>78117</v>
      </c>
      <c r="G13" s="26">
        <v>60627</v>
      </c>
      <c r="H13" s="29">
        <f t="shared" si="1"/>
        <v>0.77610507315949151</v>
      </c>
      <c r="I13" s="26">
        <v>55062</v>
      </c>
      <c r="J13" s="26">
        <v>43225</v>
      </c>
      <c r="K13" s="29">
        <f t="shared" si="2"/>
        <v>0.78502415458937203</v>
      </c>
      <c r="L13" s="26">
        <f t="shared" si="6"/>
        <v>295150</v>
      </c>
      <c r="M13" s="26">
        <f t="shared" si="6"/>
        <v>226204</v>
      </c>
      <c r="N13" s="29">
        <f t="shared" si="3"/>
        <v>0.76640352363205155</v>
      </c>
      <c r="O13" s="30">
        <v>137395</v>
      </c>
      <c r="P13" s="30">
        <v>98537</v>
      </c>
      <c r="Q13" s="29">
        <f t="shared" si="4"/>
        <v>0.7171803922995742</v>
      </c>
      <c r="R13" s="27">
        <f t="shared" si="7"/>
        <v>432545</v>
      </c>
      <c r="S13" s="27">
        <f t="shared" si="7"/>
        <v>324741</v>
      </c>
      <c r="T13" s="29">
        <f t="shared" si="5"/>
        <v>0.7507681281716353</v>
      </c>
    </row>
    <row r="14" spans="1:20" ht="14.45" customHeight="1" x14ac:dyDescent="0.25">
      <c r="A14" s="27">
        <v>7</v>
      </c>
      <c r="B14" s="32" t="s">
        <v>22</v>
      </c>
      <c r="C14" s="26">
        <v>82425</v>
      </c>
      <c r="D14" s="26">
        <v>76799</v>
      </c>
      <c r="E14" s="29">
        <f t="shared" si="0"/>
        <v>0.93174400970579319</v>
      </c>
      <c r="F14" s="26">
        <v>50756</v>
      </c>
      <c r="G14" s="26">
        <v>53120</v>
      </c>
      <c r="H14" s="29">
        <f t="shared" si="1"/>
        <v>1.0465757742926944</v>
      </c>
      <c r="I14" s="26">
        <v>36244</v>
      </c>
      <c r="J14" s="26">
        <v>31551</v>
      </c>
      <c r="K14" s="29">
        <f t="shared" si="2"/>
        <v>0.87051649928263986</v>
      </c>
      <c r="L14" s="26">
        <f t="shared" si="6"/>
        <v>169425</v>
      </c>
      <c r="M14" s="26">
        <f t="shared" si="6"/>
        <v>161470</v>
      </c>
      <c r="N14" s="29">
        <f t="shared" si="3"/>
        <v>0.95304707097535779</v>
      </c>
      <c r="O14" s="30">
        <v>86530</v>
      </c>
      <c r="P14" s="30">
        <v>78232</v>
      </c>
      <c r="Q14" s="29">
        <f t="shared" si="4"/>
        <v>0.90410262336761815</v>
      </c>
      <c r="R14" s="27">
        <f t="shared" si="7"/>
        <v>255955</v>
      </c>
      <c r="S14" s="27">
        <f t="shared" si="7"/>
        <v>239702</v>
      </c>
      <c r="T14" s="29">
        <f t="shared" si="5"/>
        <v>0.9365005567384892</v>
      </c>
    </row>
    <row r="15" spans="1:20" ht="14.45" customHeight="1" x14ac:dyDescent="0.25">
      <c r="A15" s="27"/>
      <c r="B15" s="32" t="s">
        <v>23</v>
      </c>
      <c r="C15" s="26"/>
      <c r="D15" s="26"/>
      <c r="E15" s="29"/>
      <c r="F15" s="26"/>
      <c r="G15" s="26"/>
      <c r="H15" s="29"/>
      <c r="I15" s="26"/>
      <c r="J15" s="26"/>
      <c r="K15" s="29"/>
      <c r="L15" s="26"/>
      <c r="M15" s="26"/>
      <c r="N15" s="29"/>
      <c r="O15" s="30"/>
      <c r="P15" s="30"/>
      <c r="Q15" s="29"/>
      <c r="R15" s="27">
        <f t="shared" si="7"/>
        <v>0</v>
      </c>
      <c r="S15" s="27">
        <f t="shared" si="7"/>
        <v>0</v>
      </c>
      <c r="T15" s="29"/>
    </row>
    <row r="16" spans="1:20" ht="14.45" customHeight="1" x14ac:dyDescent="0.25">
      <c r="A16" s="27">
        <v>8</v>
      </c>
      <c r="B16" s="32" t="s">
        <v>24</v>
      </c>
      <c r="C16" s="26">
        <v>237038</v>
      </c>
      <c r="D16" s="26">
        <v>205760</v>
      </c>
      <c r="E16" s="29">
        <f t="shared" si="0"/>
        <v>0.86804647356120113</v>
      </c>
      <c r="F16" s="26">
        <v>101299</v>
      </c>
      <c r="G16" s="26">
        <v>88115</v>
      </c>
      <c r="H16" s="29">
        <f t="shared" si="1"/>
        <v>0.8698506401840097</v>
      </c>
      <c r="I16" s="26">
        <v>79499</v>
      </c>
      <c r="J16" s="26">
        <v>68503</v>
      </c>
      <c r="K16" s="29">
        <f t="shared" si="2"/>
        <v>0.86168379476471402</v>
      </c>
      <c r="L16" s="26">
        <f t="shared" si="6"/>
        <v>417836</v>
      </c>
      <c r="M16" s="26">
        <f t="shared" si="6"/>
        <v>362378</v>
      </c>
      <c r="N16" s="29">
        <f t="shared" si="3"/>
        <v>0.86727328425506656</v>
      </c>
      <c r="O16" s="30">
        <v>195861</v>
      </c>
      <c r="P16" s="30">
        <v>171301</v>
      </c>
      <c r="Q16" s="29">
        <f t="shared" si="4"/>
        <v>0.87460494942842115</v>
      </c>
      <c r="R16" s="27">
        <f t="shared" si="7"/>
        <v>613697</v>
      </c>
      <c r="S16" s="27">
        <f t="shared" si="7"/>
        <v>533679</v>
      </c>
      <c r="T16" s="29">
        <f t="shared" si="5"/>
        <v>0.86961318044572489</v>
      </c>
    </row>
    <row r="17" spans="1:20" ht="14.45" customHeight="1" x14ac:dyDescent="0.25">
      <c r="A17" s="27">
        <v>9</v>
      </c>
      <c r="B17" s="32" t="s">
        <v>25</v>
      </c>
      <c r="C17" s="26">
        <v>169620</v>
      </c>
      <c r="D17" s="26">
        <v>175524</v>
      </c>
      <c r="E17" s="29">
        <f t="shared" si="0"/>
        <v>1.0348072161301733</v>
      </c>
      <c r="F17" s="26">
        <v>68804</v>
      </c>
      <c r="G17" s="26">
        <v>77456</v>
      </c>
      <c r="H17" s="29">
        <f t="shared" si="1"/>
        <v>1.125748502994012</v>
      </c>
      <c r="I17" s="26">
        <v>54837</v>
      </c>
      <c r="J17" s="26">
        <v>52975</v>
      </c>
      <c r="K17" s="29">
        <f t="shared" si="2"/>
        <v>0.96604482375038747</v>
      </c>
      <c r="L17" s="26">
        <f t="shared" si="6"/>
        <v>293261</v>
      </c>
      <c r="M17" s="26">
        <f t="shared" si="6"/>
        <v>305955</v>
      </c>
      <c r="N17" s="29">
        <f t="shared" si="3"/>
        <v>1.0432856738536662</v>
      </c>
      <c r="O17" s="30">
        <v>138564</v>
      </c>
      <c r="P17" s="30">
        <v>130521</v>
      </c>
      <c r="Q17" s="29">
        <f t="shared" si="4"/>
        <v>0.94195462024768339</v>
      </c>
      <c r="R17" s="27">
        <f t="shared" si="7"/>
        <v>431825</v>
      </c>
      <c r="S17" s="27">
        <f t="shared" si="7"/>
        <v>436476</v>
      </c>
      <c r="T17" s="29">
        <f t="shared" si="5"/>
        <v>1.0107705667805245</v>
      </c>
    </row>
    <row r="18" spans="1:20" ht="14.45" customHeight="1" x14ac:dyDescent="0.25">
      <c r="A18" s="27">
        <v>10</v>
      </c>
      <c r="B18" s="32" t="s">
        <v>26</v>
      </c>
      <c r="C18" s="26">
        <v>8639</v>
      </c>
      <c r="D18" s="26">
        <v>1152</v>
      </c>
      <c r="E18" s="29">
        <f t="shared" si="0"/>
        <v>0.13334876721842806</v>
      </c>
      <c r="F18" s="26">
        <v>15592</v>
      </c>
      <c r="G18" s="26">
        <v>7407</v>
      </c>
      <c r="H18" s="29">
        <f t="shared" si="1"/>
        <v>0.4750513083632632</v>
      </c>
      <c r="I18" s="26">
        <v>10260</v>
      </c>
      <c r="J18" s="26">
        <v>3997</v>
      </c>
      <c r="K18" s="29">
        <f t="shared" si="2"/>
        <v>0.3895711500974659</v>
      </c>
      <c r="L18" s="26">
        <f t="shared" si="6"/>
        <v>34491</v>
      </c>
      <c r="M18" s="26">
        <f t="shared" si="6"/>
        <v>12556</v>
      </c>
      <c r="N18" s="29">
        <f t="shared" si="3"/>
        <v>0.36403699515815718</v>
      </c>
      <c r="O18" s="30">
        <v>22217</v>
      </c>
      <c r="P18" s="30">
        <v>39659</v>
      </c>
      <c r="Q18" s="29">
        <f t="shared" si="4"/>
        <v>1.7850744925057389</v>
      </c>
      <c r="R18" s="27">
        <f t="shared" si="7"/>
        <v>56708</v>
      </c>
      <c r="S18" s="27">
        <f t="shared" si="7"/>
        <v>52215</v>
      </c>
      <c r="T18" s="29">
        <f t="shared" si="5"/>
        <v>0.92076955632362278</v>
      </c>
    </row>
    <row r="19" spans="1:20" ht="14.45" customHeight="1" x14ac:dyDescent="0.25">
      <c r="A19" s="27">
        <v>11</v>
      </c>
      <c r="B19" s="32" t="s">
        <v>27</v>
      </c>
      <c r="C19" s="26">
        <v>1177</v>
      </c>
      <c r="D19" s="26">
        <v>330</v>
      </c>
      <c r="E19" s="29">
        <f t="shared" si="0"/>
        <v>0.28037383177570091</v>
      </c>
      <c r="F19" s="26">
        <v>5672</v>
      </c>
      <c r="G19" s="26">
        <v>1698</v>
      </c>
      <c r="H19" s="29">
        <f t="shared" si="1"/>
        <v>0.29936530324400562</v>
      </c>
      <c r="I19" s="26">
        <v>3299</v>
      </c>
      <c r="J19" s="26">
        <v>2112</v>
      </c>
      <c r="K19" s="29">
        <f t="shared" si="2"/>
        <v>0.6401939981812671</v>
      </c>
      <c r="L19" s="26">
        <f t="shared" si="6"/>
        <v>10148</v>
      </c>
      <c r="M19" s="26">
        <f t="shared" si="6"/>
        <v>4140</v>
      </c>
      <c r="N19" s="29">
        <f t="shared" si="3"/>
        <v>0.40796216003153329</v>
      </c>
      <c r="O19" s="30">
        <v>7601</v>
      </c>
      <c r="P19" s="30">
        <v>1160</v>
      </c>
      <c r="Q19" s="29">
        <f t="shared" si="4"/>
        <v>0.15261149848704117</v>
      </c>
      <c r="R19" s="27">
        <f t="shared" si="7"/>
        <v>17749</v>
      </c>
      <c r="S19" s="27">
        <f t="shared" si="7"/>
        <v>5300</v>
      </c>
      <c r="T19" s="29">
        <f t="shared" si="5"/>
        <v>0.29860837230266496</v>
      </c>
    </row>
    <row r="20" spans="1:20" ht="14.45" customHeight="1" x14ac:dyDescent="0.25">
      <c r="A20" s="27">
        <v>12</v>
      </c>
      <c r="B20" s="32" t="s">
        <v>28</v>
      </c>
      <c r="C20" s="26">
        <v>12855</v>
      </c>
      <c r="D20" s="26">
        <v>2498</v>
      </c>
      <c r="E20" s="29">
        <f t="shared" si="0"/>
        <v>0.19432127576818359</v>
      </c>
      <c r="F20" s="26">
        <v>14091</v>
      </c>
      <c r="G20" s="26">
        <v>9137</v>
      </c>
      <c r="H20" s="29">
        <f t="shared" si="1"/>
        <v>0.6484280746575829</v>
      </c>
      <c r="I20" s="26">
        <v>10239</v>
      </c>
      <c r="J20" s="26">
        <v>1012</v>
      </c>
      <c r="K20" s="29">
        <f t="shared" si="2"/>
        <v>9.8837777126672521E-2</v>
      </c>
      <c r="L20" s="26">
        <f t="shared" si="6"/>
        <v>37185</v>
      </c>
      <c r="M20" s="26">
        <f t="shared" si="6"/>
        <v>12647</v>
      </c>
      <c r="N20" s="29">
        <f t="shared" si="3"/>
        <v>0.34011025951324458</v>
      </c>
      <c r="O20" s="30">
        <v>23971</v>
      </c>
      <c r="P20" s="30">
        <v>43683</v>
      </c>
      <c r="Q20" s="29">
        <f t="shared" si="4"/>
        <v>1.8223269784322724</v>
      </c>
      <c r="R20" s="27">
        <f t="shared" si="7"/>
        <v>61156</v>
      </c>
      <c r="S20" s="27">
        <f t="shared" si="7"/>
        <v>56330</v>
      </c>
      <c r="T20" s="29">
        <f t="shared" si="5"/>
        <v>0.92108705605337171</v>
      </c>
    </row>
    <row r="21" spans="1:20" ht="14.45" customHeight="1" x14ac:dyDescent="0.25">
      <c r="A21" s="27">
        <v>13</v>
      </c>
      <c r="B21" s="32" t="s">
        <v>29</v>
      </c>
      <c r="C21" s="26">
        <v>17593</v>
      </c>
      <c r="D21" s="51" t="s">
        <v>71</v>
      </c>
      <c r="E21" s="52"/>
      <c r="F21" s="26">
        <v>14212</v>
      </c>
      <c r="G21" s="51" t="s">
        <v>71</v>
      </c>
      <c r="H21" s="52"/>
      <c r="I21" s="26">
        <v>10648</v>
      </c>
      <c r="J21" s="53" t="s">
        <v>71</v>
      </c>
      <c r="K21" s="54"/>
      <c r="L21" s="26">
        <f t="shared" si="6"/>
        <v>42453</v>
      </c>
      <c r="M21" s="51" t="s">
        <v>71</v>
      </c>
      <c r="N21" s="52"/>
      <c r="O21" s="30">
        <v>23971</v>
      </c>
      <c r="P21" s="55" t="s">
        <v>71</v>
      </c>
      <c r="Q21" s="56"/>
      <c r="R21" s="27">
        <f t="shared" si="7"/>
        <v>66424</v>
      </c>
      <c r="S21" s="57" t="s">
        <v>71</v>
      </c>
      <c r="T21" s="58"/>
    </row>
    <row r="22" spans="1:20" ht="14.45" customHeight="1" x14ac:dyDescent="0.25">
      <c r="A22" s="27">
        <v>14</v>
      </c>
      <c r="B22" s="32" t="s">
        <v>30</v>
      </c>
      <c r="C22" s="26">
        <v>31935</v>
      </c>
      <c r="D22" s="26">
        <v>27001</v>
      </c>
      <c r="E22" s="29">
        <f t="shared" si="0"/>
        <v>0.84549866917175509</v>
      </c>
      <c r="F22" s="26">
        <v>20225</v>
      </c>
      <c r="G22" s="26">
        <v>16990</v>
      </c>
      <c r="H22" s="29">
        <f t="shared" si="1"/>
        <v>0.84004944375772561</v>
      </c>
      <c r="I22" s="26">
        <v>13819</v>
      </c>
      <c r="J22" s="26">
        <v>12816</v>
      </c>
      <c r="K22" s="29">
        <f t="shared" si="2"/>
        <v>0.92741877125696504</v>
      </c>
      <c r="L22" s="26">
        <f t="shared" si="6"/>
        <v>65979</v>
      </c>
      <c r="M22" s="26">
        <f t="shared" si="6"/>
        <v>56807</v>
      </c>
      <c r="N22" s="29">
        <f t="shared" si="3"/>
        <v>0.8609860713257248</v>
      </c>
      <c r="O22" s="30">
        <v>34495</v>
      </c>
      <c r="P22" s="30">
        <v>31897</v>
      </c>
      <c r="Q22" s="29">
        <f t="shared" si="4"/>
        <v>0.92468473691839392</v>
      </c>
      <c r="R22" s="27">
        <f t="shared" si="7"/>
        <v>100474</v>
      </c>
      <c r="S22" s="27">
        <f t="shared" si="7"/>
        <v>88704</v>
      </c>
      <c r="T22" s="29">
        <f t="shared" si="5"/>
        <v>0.88285526603897524</v>
      </c>
    </row>
    <row r="23" spans="1:20" ht="14.45" customHeight="1" x14ac:dyDescent="0.25">
      <c r="A23" s="27">
        <v>15</v>
      </c>
      <c r="B23" s="32" t="s">
        <v>31</v>
      </c>
      <c r="C23" s="26">
        <v>23674</v>
      </c>
      <c r="D23" s="26">
        <v>19921</v>
      </c>
      <c r="E23" s="29">
        <f t="shared" si="0"/>
        <v>0.84147165666976431</v>
      </c>
      <c r="F23" s="26">
        <v>23154</v>
      </c>
      <c r="G23" s="26">
        <v>19271</v>
      </c>
      <c r="H23" s="29">
        <f t="shared" si="1"/>
        <v>0.83229679537013046</v>
      </c>
      <c r="I23" s="26">
        <v>15402</v>
      </c>
      <c r="J23" s="26">
        <v>13114</v>
      </c>
      <c r="K23" s="29">
        <f t="shared" si="2"/>
        <v>0.85144786391377747</v>
      </c>
      <c r="L23" s="26">
        <f t="shared" si="6"/>
        <v>62230</v>
      </c>
      <c r="M23" s="26">
        <f t="shared" si="6"/>
        <v>52306</v>
      </c>
      <c r="N23" s="29">
        <f t="shared" si="3"/>
        <v>0.84052707697252127</v>
      </c>
      <c r="O23" s="30">
        <v>35080</v>
      </c>
      <c r="P23" s="30">
        <v>29661</v>
      </c>
      <c r="Q23" s="29">
        <f t="shared" si="4"/>
        <v>0.84552451539338658</v>
      </c>
      <c r="R23" s="27">
        <f t="shared" si="7"/>
        <v>97310</v>
      </c>
      <c r="S23" s="27">
        <f t="shared" si="7"/>
        <v>81967</v>
      </c>
      <c r="T23" s="29">
        <f t="shared" si="5"/>
        <v>0.84232864042749978</v>
      </c>
    </row>
    <row r="24" spans="1:20" ht="14.45" customHeight="1" x14ac:dyDescent="0.25">
      <c r="A24" s="27">
        <v>16</v>
      </c>
      <c r="B24" s="32" t="s">
        <v>32</v>
      </c>
      <c r="C24" s="26">
        <v>19815</v>
      </c>
      <c r="D24" s="26">
        <v>2816</v>
      </c>
      <c r="E24" s="29">
        <f t="shared" si="0"/>
        <v>0.14211455967701236</v>
      </c>
      <c r="F24" s="26">
        <v>17853</v>
      </c>
      <c r="G24" s="26">
        <v>2637</v>
      </c>
      <c r="H24" s="29">
        <f t="shared" si="1"/>
        <v>0.14770626785414215</v>
      </c>
      <c r="I24" s="26">
        <v>11882</v>
      </c>
      <c r="J24" s="26">
        <v>1339</v>
      </c>
      <c r="K24" s="29">
        <f t="shared" si="2"/>
        <v>0.11269146608315099</v>
      </c>
      <c r="L24" s="26">
        <f t="shared" si="6"/>
        <v>49550</v>
      </c>
      <c r="M24" s="26">
        <f t="shared" si="6"/>
        <v>6792</v>
      </c>
      <c r="N24" s="29">
        <f t="shared" si="3"/>
        <v>0.13707366296670032</v>
      </c>
      <c r="O24" s="30">
        <v>28648</v>
      </c>
      <c r="P24" s="30">
        <v>3005</v>
      </c>
      <c r="Q24" s="29">
        <f t="shared" si="4"/>
        <v>0.10489388438983524</v>
      </c>
      <c r="R24" s="27">
        <f t="shared" si="7"/>
        <v>78198</v>
      </c>
      <c r="S24" s="27">
        <f t="shared" si="7"/>
        <v>9797</v>
      </c>
      <c r="T24" s="29">
        <f t="shared" si="5"/>
        <v>0.12528453413130772</v>
      </c>
    </row>
    <row r="25" spans="1:20" ht="14.45" customHeight="1" x14ac:dyDescent="0.25">
      <c r="A25" s="27">
        <v>17</v>
      </c>
      <c r="B25" s="32" t="s">
        <v>33</v>
      </c>
      <c r="C25" s="26">
        <v>4829</v>
      </c>
      <c r="D25" s="26">
        <v>108</v>
      </c>
      <c r="E25" s="29">
        <f t="shared" si="0"/>
        <v>2.2364878856906193E-2</v>
      </c>
      <c r="F25" s="26">
        <v>3312</v>
      </c>
      <c r="G25" s="26">
        <v>2226</v>
      </c>
      <c r="H25" s="29">
        <f t="shared" si="1"/>
        <v>0.67210144927536231</v>
      </c>
      <c r="I25" s="26">
        <v>2921</v>
      </c>
      <c r="J25" s="26">
        <v>5420</v>
      </c>
      <c r="K25" s="29">
        <f t="shared" si="2"/>
        <v>1.8555289284491612</v>
      </c>
      <c r="L25" s="26">
        <f t="shared" si="6"/>
        <v>11062</v>
      </c>
      <c r="M25" s="26">
        <f t="shared" si="6"/>
        <v>7754</v>
      </c>
      <c r="N25" s="29">
        <f t="shared" si="3"/>
        <v>0.70095823540047009</v>
      </c>
      <c r="O25" s="30">
        <v>7016</v>
      </c>
      <c r="P25" s="30">
        <v>4681</v>
      </c>
      <c r="Q25" s="29">
        <f t="shared" si="4"/>
        <v>0.66718928164196123</v>
      </c>
      <c r="R25" s="27">
        <f t="shared" si="7"/>
        <v>18078</v>
      </c>
      <c r="S25" s="27">
        <f t="shared" si="7"/>
        <v>12435</v>
      </c>
      <c r="T25" s="29">
        <f t="shared" si="5"/>
        <v>0.68785263856621304</v>
      </c>
    </row>
    <row r="26" spans="1:20" ht="14.45" customHeight="1" x14ac:dyDescent="0.25">
      <c r="A26" s="27">
        <v>18</v>
      </c>
      <c r="B26" s="32" t="s">
        <v>34</v>
      </c>
      <c r="C26" s="26">
        <v>24968</v>
      </c>
      <c r="D26" s="26">
        <v>8588</v>
      </c>
      <c r="E26" s="29">
        <f t="shared" si="0"/>
        <v>0.34396026914450495</v>
      </c>
      <c r="F26" s="26">
        <v>19945</v>
      </c>
      <c r="G26" s="26">
        <v>6761</v>
      </c>
      <c r="H26" s="29">
        <f t="shared" si="1"/>
        <v>0.33898220105289545</v>
      </c>
      <c r="I26" s="26">
        <v>13915</v>
      </c>
      <c r="J26" s="26">
        <v>4377</v>
      </c>
      <c r="K26" s="29">
        <f t="shared" si="2"/>
        <v>0.31455264103485447</v>
      </c>
      <c r="L26" s="26">
        <f t="shared" si="6"/>
        <v>58828</v>
      </c>
      <c r="M26" s="26">
        <f t="shared" si="6"/>
        <v>19726</v>
      </c>
      <c r="N26" s="29">
        <f t="shared" si="3"/>
        <v>0.33531651594478817</v>
      </c>
      <c r="O26" s="30">
        <v>32741</v>
      </c>
      <c r="P26" s="30">
        <v>2070</v>
      </c>
      <c r="Q26" s="29">
        <f t="shared" si="4"/>
        <v>6.3223481262026204E-2</v>
      </c>
      <c r="R26" s="27">
        <f t="shared" si="7"/>
        <v>91569</v>
      </c>
      <c r="S26" s="27">
        <f t="shared" si="7"/>
        <v>21796</v>
      </c>
      <c r="T26" s="29">
        <f t="shared" si="5"/>
        <v>0.23802815363277965</v>
      </c>
    </row>
    <row r="27" spans="1:20" ht="14.45" customHeight="1" x14ac:dyDescent="0.25">
      <c r="A27" s="27">
        <v>19</v>
      </c>
      <c r="B27" s="32" t="s">
        <v>35</v>
      </c>
      <c r="C27" s="26">
        <v>63658</v>
      </c>
      <c r="D27" s="26">
        <v>45867</v>
      </c>
      <c r="E27" s="29">
        <f t="shared" si="0"/>
        <v>0.72052216532093372</v>
      </c>
      <c r="F27" s="26">
        <v>29225</v>
      </c>
      <c r="G27" s="26">
        <v>30335</v>
      </c>
      <c r="H27" s="29">
        <f t="shared" si="1"/>
        <v>1.0379811804961505</v>
      </c>
      <c r="I27" s="26">
        <v>20238</v>
      </c>
      <c r="J27" s="26">
        <v>16160</v>
      </c>
      <c r="K27" s="29">
        <f t="shared" si="2"/>
        <v>0.79849787528411897</v>
      </c>
      <c r="L27" s="26">
        <f t="shared" si="6"/>
        <v>113121</v>
      </c>
      <c r="M27" s="26">
        <f t="shared" si="6"/>
        <v>92362</v>
      </c>
      <c r="N27" s="29">
        <f t="shared" si="3"/>
        <v>0.81648853882126216</v>
      </c>
      <c r="O27" s="30">
        <v>53789</v>
      </c>
      <c r="P27" s="30">
        <v>32949</v>
      </c>
      <c r="Q27" s="29">
        <f t="shared" si="4"/>
        <v>0.61256018888620345</v>
      </c>
      <c r="R27" s="27">
        <f t="shared" si="7"/>
        <v>166910</v>
      </c>
      <c r="S27" s="27">
        <f t="shared" si="7"/>
        <v>125311</v>
      </c>
      <c r="T27" s="29">
        <f t="shared" si="5"/>
        <v>0.75076987598106759</v>
      </c>
    </row>
    <row r="28" spans="1:20" ht="14.45" customHeight="1" x14ac:dyDescent="0.25">
      <c r="A28" s="27">
        <v>20</v>
      </c>
      <c r="B28" s="32" t="s">
        <v>36</v>
      </c>
      <c r="C28" s="26">
        <v>10337</v>
      </c>
      <c r="D28" s="26">
        <v>1271</v>
      </c>
      <c r="E28" s="29">
        <f t="shared" si="0"/>
        <v>0.12295637032020895</v>
      </c>
      <c r="F28" s="26">
        <v>13911</v>
      </c>
      <c r="G28" s="26">
        <v>6024</v>
      </c>
      <c r="H28" s="29">
        <f t="shared" si="1"/>
        <v>0.43303860254474874</v>
      </c>
      <c r="I28" s="26">
        <v>7865</v>
      </c>
      <c r="J28" s="26">
        <v>4185</v>
      </c>
      <c r="K28" s="29">
        <f t="shared" si="2"/>
        <v>0.53210425937698669</v>
      </c>
      <c r="L28" s="26">
        <f t="shared" si="6"/>
        <v>32113</v>
      </c>
      <c r="M28" s="26">
        <f t="shared" si="6"/>
        <v>11480</v>
      </c>
      <c r="N28" s="29">
        <f t="shared" si="3"/>
        <v>0.35748762183539379</v>
      </c>
      <c r="O28" s="30">
        <v>19294</v>
      </c>
      <c r="P28" s="30">
        <v>2652</v>
      </c>
      <c r="Q28" s="29">
        <f t="shared" si="4"/>
        <v>0.13745205763449778</v>
      </c>
      <c r="R28" s="27">
        <f t="shared" si="7"/>
        <v>51407</v>
      </c>
      <c r="S28" s="27">
        <f t="shared" si="7"/>
        <v>14132</v>
      </c>
      <c r="T28" s="29">
        <f t="shared" si="5"/>
        <v>0.27490419592662479</v>
      </c>
    </row>
    <row r="29" spans="1:20" ht="14.45" customHeight="1" x14ac:dyDescent="0.25">
      <c r="A29" s="27">
        <v>21</v>
      </c>
      <c r="B29" s="32" t="s">
        <v>37</v>
      </c>
      <c r="C29" s="26">
        <v>28879</v>
      </c>
      <c r="D29" s="26">
        <v>28915</v>
      </c>
      <c r="E29" s="29">
        <f t="shared" si="0"/>
        <v>1.0012465805602686</v>
      </c>
      <c r="F29" s="26">
        <v>21607</v>
      </c>
      <c r="G29" s="26">
        <v>26919</v>
      </c>
      <c r="H29" s="29">
        <f t="shared" si="1"/>
        <v>1.245846253528949</v>
      </c>
      <c r="I29" s="26">
        <v>15535</v>
      </c>
      <c r="J29" s="26">
        <v>20011</v>
      </c>
      <c r="K29" s="29">
        <f t="shared" si="2"/>
        <v>1.2881235918892822</v>
      </c>
      <c r="L29" s="26">
        <f t="shared" si="6"/>
        <v>66021</v>
      </c>
      <c r="M29" s="26">
        <f t="shared" si="6"/>
        <v>75845</v>
      </c>
      <c r="N29" s="29">
        <f t="shared" si="3"/>
        <v>1.1488011390315203</v>
      </c>
      <c r="O29" s="30">
        <v>35080</v>
      </c>
      <c r="P29" s="30">
        <v>47096</v>
      </c>
      <c r="Q29" s="29">
        <f t="shared" si="4"/>
        <v>1.3425313568985178</v>
      </c>
      <c r="R29" s="27">
        <f t="shared" si="7"/>
        <v>101101</v>
      </c>
      <c r="S29" s="27">
        <f t="shared" si="7"/>
        <v>122941</v>
      </c>
      <c r="T29" s="29">
        <f t="shared" si="5"/>
        <v>1.2160216021602159</v>
      </c>
    </row>
    <row r="30" spans="1:20" ht="14.45" customHeight="1" x14ac:dyDescent="0.25">
      <c r="A30" s="27"/>
      <c r="B30" s="32" t="s">
        <v>38</v>
      </c>
      <c r="C30" s="26"/>
      <c r="D30" s="26"/>
      <c r="E30" s="29"/>
      <c r="F30" s="26"/>
      <c r="G30" s="26"/>
      <c r="H30" s="29"/>
      <c r="I30" s="26"/>
      <c r="J30" s="26"/>
      <c r="K30" s="29"/>
      <c r="L30" s="26"/>
      <c r="M30" s="26"/>
      <c r="N30" s="29"/>
      <c r="O30" s="30"/>
      <c r="P30" s="30"/>
      <c r="Q30" s="29"/>
      <c r="R30" s="27">
        <f t="shared" si="7"/>
        <v>0</v>
      </c>
      <c r="S30" s="27">
        <f t="shared" si="7"/>
        <v>0</v>
      </c>
      <c r="T30" s="29"/>
    </row>
    <row r="31" spans="1:20" ht="14.45" customHeight="1" x14ac:dyDescent="0.25">
      <c r="A31" s="27">
        <v>22</v>
      </c>
      <c r="B31" s="32" t="s">
        <v>39</v>
      </c>
      <c r="C31" s="26">
        <v>5552</v>
      </c>
      <c r="D31" s="26">
        <v>126</v>
      </c>
      <c r="E31" s="29">
        <f t="shared" si="0"/>
        <v>2.2694524495677233E-2</v>
      </c>
      <c r="F31" s="26">
        <v>7110</v>
      </c>
      <c r="G31" s="26">
        <v>842</v>
      </c>
      <c r="H31" s="29">
        <f t="shared" si="1"/>
        <v>0.11842475386779185</v>
      </c>
      <c r="I31" s="26">
        <v>4997</v>
      </c>
      <c r="J31" s="26">
        <v>3098</v>
      </c>
      <c r="K31" s="29">
        <f t="shared" si="2"/>
        <v>0.61997198318991398</v>
      </c>
      <c r="L31" s="26">
        <f t="shared" si="6"/>
        <v>17659</v>
      </c>
      <c r="M31" s="26">
        <f t="shared" si="6"/>
        <v>4066</v>
      </c>
      <c r="N31" s="29">
        <f t="shared" si="3"/>
        <v>0.23025086358230931</v>
      </c>
      <c r="O31" s="30">
        <v>10524</v>
      </c>
      <c r="P31" s="30">
        <v>6064</v>
      </c>
      <c r="Q31" s="29">
        <f t="shared" si="4"/>
        <v>0.57620676548840744</v>
      </c>
      <c r="R31" s="27">
        <f t="shared" si="7"/>
        <v>28183</v>
      </c>
      <c r="S31" s="27">
        <f t="shared" si="7"/>
        <v>10130</v>
      </c>
      <c r="T31" s="29">
        <f t="shared" si="5"/>
        <v>0.35943653975801015</v>
      </c>
    </row>
    <row r="32" spans="1:20" ht="14.45" customHeight="1" x14ac:dyDescent="0.25">
      <c r="A32" s="27">
        <v>23</v>
      </c>
      <c r="B32" s="32" t="s">
        <v>40</v>
      </c>
      <c r="C32" s="26">
        <v>817</v>
      </c>
      <c r="D32" s="26">
        <v>87</v>
      </c>
      <c r="E32" s="29">
        <f t="shared" si="0"/>
        <v>0.10648714810281518</v>
      </c>
      <c r="F32" s="26">
        <v>767</v>
      </c>
      <c r="G32" s="26">
        <v>1150</v>
      </c>
      <c r="H32" s="29">
        <f t="shared" si="1"/>
        <v>1.4993481095176011</v>
      </c>
      <c r="I32" s="26">
        <v>1021</v>
      </c>
      <c r="J32" s="26">
        <v>2398</v>
      </c>
      <c r="K32" s="29">
        <f t="shared" si="2"/>
        <v>2.3486777668952006</v>
      </c>
      <c r="L32" s="26">
        <f t="shared" si="6"/>
        <v>2605</v>
      </c>
      <c r="M32" s="26">
        <f t="shared" si="6"/>
        <v>3635</v>
      </c>
      <c r="N32" s="29">
        <f t="shared" si="3"/>
        <v>1.3953934740882918</v>
      </c>
      <c r="O32" s="30">
        <v>1754</v>
      </c>
      <c r="P32" s="30">
        <v>2033</v>
      </c>
      <c r="Q32" s="29">
        <f t="shared" si="4"/>
        <v>1.1590649942987457</v>
      </c>
      <c r="R32" s="27">
        <f t="shared" si="7"/>
        <v>4359</v>
      </c>
      <c r="S32" s="27">
        <f t="shared" si="7"/>
        <v>5668</v>
      </c>
      <c r="T32" s="29">
        <f t="shared" si="5"/>
        <v>1.3002982335398028</v>
      </c>
    </row>
    <row r="33" spans="1:20" ht="14.45" customHeight="1" x14ac:dyDescent="0.25">
      <c r="A33" s="27">
        <v>24</v>
      </c>
      <c r="B33" s="32" t="s">
        <v>41</v>
      </c>
      <c r="C33" s="26">
        <v>0</v>
      </c>
      <c r="D33" s="26">
        <v>0</v>
      </c>
      <c r="E33" s="29" t="e">
        <f>D33/C33</f>
        <v>#DIV/0!</v>
      </c>
      <c r="F33" s="26">
        <v>384</v>
      </c>
      <c r="G33" s="26">
        <v>602</v>
      </c>
      <c r="H33" s="29">
        <f>G33/F33</f>
        <v>1.5677083333333333</v>
      </c>
      <c r="I33" s="26">
        <v>340</v>
      </c>
      <c r="J33" s="26">
        <v>704</v>
      </c>
      <c r="K33" s="29">
        <f>J33/I33</f>
        <v>2.0705882352941178</v>
      </c>
      <c r="L33" s="26">
        <f>SUM(I33+F33+C33)</f>
        <v>724</v>
      </c>
      <c r="M33" s="26">
        <f>SUM(J33+G33+D33)</f>
        <v>1306</v>
      </c>
      <c r="N33" s="29">
        <f>M33/L33</f>
        <v>1.8038674033149171</v>
      </c>
      <c r="O33" s="30">
        <v>585</v>
      </c>
      <c r="P33" s="30">
        <v>704</v>
      </c>
      <c r="Q33" s="29">
        <f>P33/O33</f>
        <v>1.2034188034188034</v>
      </c>
      <c r="R33" s="27">
        <f>SUM(O33+L33)</f>
        <v>1309</v>
      </c>
      <c r="S33" s="27">
        <f>SUM(P33+M33)</f>
        <v>2010</v>
      </c>
      <c r="T33" s="29">
        <f>S33/R33</f>
        <v>1.5355233002291826</v>
      </c>
    </row>
    <row r="34" spans="1:20" ht="14.45" customHeight="1" x14ac:dyDescent="0.25">
      <c r="A34" s="27"/>
      <c r="B34" s="32" t="s">
        <v>23</v>
      </c>
      <c r="C34" s="26"/>
      <c r="D34" s="26"/>
      <c r="E34" s="29"/>
      <c r="F34" s="26"/>
      <c r="G34" s="26"/>
      <c r="H34" s="29"/>
      <c r="I34" s="26"/>
      <c r="J34" s="26"/>
      <c r="K34" s="29"/>
      <c r="L34" s="26">
        <f t="shared" si="6"/>
        <v>0</v>
      </c>
      <c r="M34" s="26">
        <f t="shared" si="6"/>
        <v>0</v>
      </c>
      <c r="N34" s="29"/>
      <c r="O34" s="30"/>
      <c r="P34" s="30"/>
      <c r="Q34" s="29"/>
      <c r="R34" s="27"/>
      <c r="S34" s="27"/>
      <c r="T34" s="29"/>
    </row>
    <row r="35" spans="1:20" ht="14.45" customHeight="1" x14ac:dyDescent="0.25">
      <c r="A35" s="27">
        <v>25</v>
      </c>
      <c r="B35" s="32" t="s">
        <v>42</v>
      </c>
      <c r="C35" s="26">
        <v>16068</v>
      </c>
      <c r="D35" s="26">
        <v>49092</v>
      </c>
      <c r="E35" s="29">
        <f t="shared" si="0"/>
        <v>3.0552651232262882</v>
      </c>
      <c r="F35" s="26">
        <v>33582</v>
      </c>
      <c r="G35" s="26">
        <v>48556</v>
      </c>
      <c r="H35" s="29">
        <f t="shared" si="1"/>
        <v>1.4458936334941337</v>
      </c>
      <c r="I35" s="26">
        <v>19646</v>
      </c>
      <c r="J35" s="26">
        <v>814</v>
      </c>
      <c r="K35" s="29">
        <f t="shared" si="2"/>
        <v>4.1433370660694288E-2</v>
      </c>
      <c r="L35" s="26">
        <f t="shared" si="6"/>
        <v>69296</v>
      </c>
      <c r="M35" s="26">
        <f t="shared" si="6"/>
        <v>98462</v>
      </c>
      <c r="N35" s="29">
        <f t="shared" si="3"/>
        <v>1.4208900946663587</v>
      </c>
      <c r="O35" s="30">
        <v>45019</v>
      </c>
      <c r="P35" s="30">
        <v>65732</v>
      </c>
      <c r="Q35" s="29">
        <f t="shared" si="4"/>
        <v>1.4600946267131656</v>
      </c>
      <c r="R35" s="27">
        <f t="shared" si="7"/>
        <v>114315</v>
      </c>
      <c r="S35" s="27">
        <f t="shared" si="7"/>
        <v>164194</v>
      </c>
      <c r="T35" s="29">
        <f t="shared" si="5"/>
        <v>1.4363294405808511</v>
      </c>
    </row>
    <row r="36" spans="1:20" ht="14.45" customHeight="1" x14ac:dyDescent="0.25">
      <c r="A36" s="27">
        <v>26</v>
      </c>
      <c r="B36" s="32" t="s">
        <v>43</v>
      </c>
      <c r="C36" s="26">
        <v>2575</v>
      </c>
      <c r="D36" s="26">
        <v>283</v>
      </c>
      <c r="E36" s="29">
        <f t="shared" si="0"/>
        <v>0.10990291262135922</v>
      </c>
      <c r="F36" s="26">
        <v>2949</v>
      </c>
      <c r="G36" s="26">
        <v>2270</v>
      </c>
      <c r="H36" s="29">
        <f t="shared" si="1"/>
        <v>0.76975245846049511</v>
      </c>
      <c r="I36" s="26">
        <v>1954</v>
      </c>
      <c r="J36" s="26">
        <v>269</v>
      </c>
      <c r="K36" s="29">
        <f t="shared" si="2"/>
        <v>0.13766632548618218</v>
      </c>
      <c r="L36" s="26">
        <f t="shared" si="6"/>
        <v>7478</v>
      </c>
      <c r="M36" s="26">
        <f t="shared" si="6"/>
        <v>2822</v>
      </c>
      <c r="N36" s="29">
        <f t="shared" si="3"/>
        <v>0.37737362931265045</v>
      </c>
      <c r="O36" s="30">
        <v>4677</v>
      </c>
      <c r="P36" s="30">
        <v>3269</v>
      </c>
      <c r="Q36" s="29">
        <f t="shared" si="4"/>
        <v>0.6989523198631602</v>
      </c>
      <c r="R36" s="27">
        <f t="shared" si="7"/>
        <v>12155</v>
      </c>
      <c r="S36" s="27">
        <f t="shared" si="7"/>
        <v>6091</v>
      </c>
      <c r="T36" s="29">
        <f t="shared" si="5"/>
        <v>0.50111065405183053</v>
      </c>
    </row>
    <row r="37" spans="1:20" ht="14.45" customHeight="1" x14ac:dyDescent="0.25">
      <c r="A37" s="27">
        <v>27</v>
      </c>
      <c r="B37" s="32" t="s">
        <v>44</v>
      </c>
      <c r="C37" s="26">
        <v>272</v>
      </c>
      <c r="D37" s="26">
        <v>0</v>
      </c>
      <c r="E37" s="29">
        <f t="shared" si="0"/>
        <v>0</v>
      </c>
      <c r="F37" s="26">
        <v>256</v>
      </c>
      <c r="G37" s="26">
        <v>413</v>
      </c>
      <c r="H37" s="29">
        <f t="shared" si="1"/>
        <v>1.61328125</v>
      </c>
      <c r="I37" s="26">
        <v>340</v>
      </c>
      <c r="J37" s="26">
        <v>75</v>
      </c>
      <c r="K37" s="29">
        <f t="shared" si="2"/>
        <v>0.22058823529411764</v>
      </c>
      <c r="L37" s="26">
        <f t="shared" si="6"/>
        <v>868</v>
      </c>
      <c r="M37" s="26">
        <f t="shared" si="6"/>
        <v>488</v>
      </c>
      <c r="N37" s="29">
        <f t="shared" si="3"/>
        <v>0.56221198156682028</v>
      </c>
      <c r="O37" s="30">
        <v>585</v>
      </c>
      <c r="P37" s="30">
        <v>795</v>
      </c>
      <c r="Q37" s="29">
        <f t="shared" si="4"/>
        <v>1.358974358974359</v>
      </c>
      <c r="R37" s="27">
        <f t="shared" si="7"/>
        <v>1453</v>
      </c>
      <c r="S37" s="27">
        <f t="shared" si="7"/>
        <v>1283</v>
      </c>
      <c r="T37" s="29">
        <f t="shared" si="5"/>
        <v>0.88300068823124567</v>
      </c>
    </row>
    <row r="38" spans="1:20" ht="14.45" customHeight="1" x14ac:dyDescent="0.25">
      <c r="A38" s="27">
        <v>28</v>
      </c>
      <c r="B38" s="32" t="s">
        <v>45</v>
      </c>
      <c r="C38" s="26">
        <v>0</v>
      </c>
      <c r="D38" s="26">
        <v>0</v>
      </c>
      <c r="E38" s="29" t="e">
        <f t="shared" si="0"/>
        <v>#DIV/0!</v>
      </c>
      <c r="F38" s="26">
        <v>384</v>
      </c>
      <c r="G38" s="26">
        <v>0</v>
      </c>
      <c r="H38" s="29">
        <f t="shared" si="1"/>
        <v>0</v>
      </c>
      <c r="I38" s="26">
        <v>340</v>
      </c>
      <c r="J38" s="26">
        <v>0</v>
      </c>
      <c r="K38" s="29">
        <f t="shared" si="2"/>
        <v>0</v>
      </c>
      <c r="L38" s="26">
        <f t="shared" si="6"/>
        <v>724</v>
      </c>
      <c r="M38" s="26">
        <f t="shared" si="6"/>
        <v>0</v>
      </c>
      <c r="N38" s="29">
        <f t="shared" si="3"/>
        <v>0</v>
      </c>
      <c r="O38" s="30">
        <v>585</v>
      </c>
      <c r="P38" s="30">
        <v>0</v>
      </c>
      <c r="Q38" s="29">
        <f t="shared" si="4"/>
        <v>0</v>
      </c>
      <c r="R38" s="27">
        <f t="shared" si="7"/>
        <v>1309</v>
      </c>
      <c r="S38" s="27">
        <f t="shared" si="7"/>
        <v>0</v>
      </c>
      <c r="T38" s="29">
        <f t="shared" si="5"/>
        <v>0</v>
      </c>
    </row>
    <row r="39" spans="1:20" ht="14.45" customHeight="1" x14ac:dyDescent="0.25">
      <c r="A39" s="27">
        <v>29</v>
      </c>
      <c r="B39" s="32" t="s">
        <v>46</v>
      </c>
      <c r="C39" s="26">
        <v>21491</v>
      </c>
      <c r="D39" s="26">
        <v>34005</v>
      </c>
      <c r="E39" s="29">
        <f t="shared" si="0"/>
        <v>1.5822902610395049</v>
      </c>
      <c r="F39" s="26">
        <v>27909</v>
      </c>
      <c r="G39" s="26">
        <v>29829</v>
      </c>
      <c r="H39" s="29">
        <f t="shared" si="1"/>
        <v>1.0687950123616037</v>
      </c>
      <c r="I39" s="26">
        <v>17229</v>
      </c>
      <c r="J39" s="26">
        <v>19491</v>
      </c>
      <c r="K39" s="29">
        <f t="shared" si="2"/>
        <v>1.1312902664112834</v>
      </c>
      <c r="L39" s="26">
        <f t="shared" si="6"/>
        <v>66629</v>
      </c>
      <c r="M39" s="26">
        <f t="shared" si="6"/>
        <v>83325</v>
      </c>
      <c r="N39" s="29">
        <f t="shared" si="3"/>
        <v>1.2505815785919043</v>
      </c>
      <c r="O39" s="30">
        <v>42095</v>
      </c>
      <c r="P39" s="30">
        <v>26994</v>
      </c>
      <c r="Q39" s="29">
        <f t="shared" si="4"/>
        <v>0.64126380805321292</v>
      </c>
      <c r="R39" s="27">
        <f t="shared" si="7"/>
        <v>108724</v>
      </c>
      <c r="S39" s="27">
        <f t="shared" si="7"/>
        <v>110319</v>
      </c>
      <c r="T39" s="29">
        <f t="shared" si="5"/>
        <v>1.0146701740186159</v>
      </c>
    </row>
    <row r="40" spans="1:20" ht="14.45" customHeight="1" x14ac:dyDescent="0.25">
      <c r="A40" s="27">
        <v>30</v>
      </c>
      <c r="B40" s="32" t="s">
        <v>47</v>
      </c>
      <c r="C40" s="26">
        <v>25373</v>
      </c>
      <c r="D40" s="26">
        <v>35306</v>
      </c>
      <c r="E40" s="29">
        <f t="shared" si="0"/>
        <v>1.3914791313601071</v>
      </c>
      <c r="F40" s="26">
        <v>34116</v>
      </c>
      <c r="G40" s="26">
        <v>35422</v>
      </c>
      <c r="H40" s="29">
        <f t="shared" si="1"/>
        <v>1.0382811584007503</v>
      </c>
      <c r="I40" s="26">
        <v>19784</v>
      </c>
      <c r="J40" s="26">
        <v>774</v>
      </c>
      <c r="K40" s="29">
        <f t="shared" si="2"/>
        <v>3.9122523251112012E-2</v>
      </c>
      <c r="L40" s="26">
        <f t="shared" si="6"/>
        <v>79273</v>
      </c>
      <c r="M40" s="26">
        <f t="shared" si="6"/>
        <v>71502</v>
      </c>
      <c r="N40" s="29">
        <f t="shared" si="3"/>
        <v>0.90197166752866675</v>
      </c>
      <c r="O40" s="30">
        <v>47942</v>
      </c>
      <c r="P40" s="30">
        <v>147296</v>
      </c>
      <c r="Q40" s="29">
        <f t="shared" si="4"/>
        <v>3.0723791247757708</v>
      </c>
      <c r="R40" s="27">
        <f t="shared" si="7"/>
        <v>127215</v>
      </c>
      <c r="S40" s="27">
        <f t="shared" si="7"/>
        <v>218798</v>
      </c>
      <c r="T40" s="29">
        <f t="shared" si="5"/>
        <v>1.7199072436426521</v>
      </c>
    </row>
    <row r="41" spans="1:20" ht="14.45" customHeight="1" x14ac:dyDescent="0.25">
      <c r="A41" s="27">
        <v>31</v>
      </c>
      <c r="B41" s="32" t="s">
        <v>48</v>
      </c>
      <c r="C41" s="26">
        <v>5272</v>
      </c>
      <c r="D41" s="26">
        <v>7409</v>
      </c>
      <c r="E41" s="29">
        <f t="shared" si="0"/>
        <v>1.4053490136570561</v>
      </c>
      <c r="F41" s="26">
        <v>6187</v>
      </c>
      <c r="G41" s="26">
        <v>26441</v>
      </c>
      <c r="H41" s="29">
        <f t="shared" si="1"/>
        <v>4.2736382737999028</v>
      </c>
      <c r="I41" s="26">
        <v>4525</v>
      </c>
      <c r="J41" s="26">
        <v>4</v>
      </c>
      <c r="K41" s="29">
        <f t="shared" si="2"/>
        <v>8.8397790055248619E-4</v>
      </c>
      <c r="L41" s="26">
        <f t="shared" si="6"/>
        <v>15984</v>
      </c>
      <c r="M41" s="26">
        <f t="shared" si="6"/>
        <v>33854</v>
      </c>
      <c r="N41" s="29">
        <f t="shared" si="3"/>
        <v>2.1179929929929928</v>
      </c>
      <c r="O41" s="30">
        <v>9355</v>
      </c>
      <c r="P41" s="30">
        <v>37002</v>
      </c>
      <c r="Q41" s="29">
        <f t="shared" si="4"/>
        <v>3.9553180117584179</v>
      </c>
      <c r="R41" s="27">
        <f t="shared" si="7"/>
        <v>25339</v>
      </c>
      <c r="S41" s="27">
        <f t="shared" si="7"/>
        <v>70856</v>
      </c>
      <c r="T41" s="29">
        <f t="shared" si="5"/>
        <v>2.796321875369983</v>
      </c>
    </row>
    <row r="42" spans="1:20" ht="14.45" customHeight="1" x14ac:dyDescent="0.25">
      <c r="A42" s="27">
        <v>32</v>
      </c>
      <c r="B42" s="32" t="s">
        <v>49</v>
      </c>
      <c r="C42" s="26">
        <v>0</v>
      </c>
      <c r="D42" s="26">
        <v>4</v>
      </c>
      <c r="E42" s="29" t="e">
        <f t="shared" si="0"/>
        <v>#DIV/0!</v>
      </c>
      <c r="F42" s="26">
        <v>384</v>
      </c>
      <c r="G42" s="26">
        <v>195</v>
      </c>
      <c r="H42" s="29">
        <f t="shared" si="1"/>
        <v>0.5078125</v>
      </c>
      <c r="I42" s="26">
        <v>340</v>
      </c>
      <c r="J42" s="26">
        <v>26</v>
      </c>
      <c r="K42" s="29">
        <f t="shared" si="2"/>
        <v>7.6470588235294124E-2</v>
      </c>
      <c r="L42" s="26">
        <f t="shared" si="6"/>
        <v>724</v>
      </c>
      <c r="M42" s="26">
        <f t="shared" si="6"/>
        <v>225</v>
      </c>
      <c r="N42" s="29">
        <f t="shared" si="3"/>
        <v>0.31077348066298344</v>
      </c>
      <c r="O42" s="30">
        <v>585</v>
      </c>
      <c r="P42" s="30">
        <v>56</v>
      </c>
      <c r="Q42" s="29">
        <f t="shared" si="4"/>
        <v>9.5726495726495733E-2</v>
      </c>
      <c r="R42" s="27">
        <f t="shared" si="7"/>
        <v>1309</v>
      </c>
      <c r="S42" s="27">
        <f t="shared" si="7"/>
        <v>281</v>
      </c>
      <c r="T42" s="29">
        <f t="shared" si="5"/>
        <v>0.21466768525592056</v>
      </c>
    </row>
    <row r="43" spans="1:20" ht="14.45" customHeight="1" x14ac:dyDescent="0.25">
      <c r="A43" s="27">
        <v>33</v>
      </c>
      <c r="B43" s="32" t="s">
        <v>50</v>
      </c>
      <c r="C43" s="26">
        <v>2029</v>
      </c>
      <c r="D43" s="26">
        <v>5359</v>
      </c>
      <c r="E43" s="29">
        <f t="shared" si="0"/>
        <v>2.6412025628388367</v>
      </c>
      <c r="F43" s="26">
        <v>4135</v>
      </c>
      <c r="G43" s="26">
        <v>245</v>
      </c>
      <c r="H43" s="29">
        <f t="shared" si="1"/>
        <v>5.92503022974607E-2</v>
      </c>
      <c r="I43" s="26">
        <v>2266</v>
      </c>
      <c r="J43" s="26">
        <v>0</v>
      </c>
      <c r="K43" s="29">
        <f t="shared" si="2"/>
        <v>0</v>
      </c>
      <c r="L43" s="26">
        <f t="shared" si="6"/>
        <v>8430</v>
      </c>
      <c r="M43" s="26">
        <f t="shared" si="6"/>
        <v>5604</v>
      </c>
      <c r="N43" s="29">
        <f t="shared" si="3"/>
        <v>0.66476868327402139</v>
      </c>
      <c r="O43" s="30">
        <v>5262</v>
      </c>
      <c r="P43" s="30">
        <v>647</v>
      </c>
      <c r="Q43" s="29">
        <f t="shared" si="4"/>
        <v>0.12295705055112124</v>
      </c>
      <c r="R43" s="27">
        <f t="shared" si="7"/>
        <v>13692</v>
      </c>
      <c r="S43" s="27">
        <f t="shared" si="7"/>
        <v>6251</v>
      </c>
      <c r="T43" s="29">
        <f t="shared" si="5"/>
        <v>0.45654396728016361</v>
      </c>
    </row>
    <row r="44" spans="1:20" ht="14.45" customHeight="1" x14ac:dyDescent="0.25">
      <c r="A44" s="27">
        <v>34</v>
      </c>
      <c r="B44" s="32" t="s">
        <v>51</v>
      </c>
      <c r="C44" s="26">
        <v>272</v>
      </c>
      <c r="D44" s="26">
        <v>3230</v>
      </c>
      <c r="E44" s="29">
        <f t="shared" si="0"/>
        <v>11.875</v>
      </c>
      <c r="F44" s="26">
        <v>639</v>
      </c>
      <c r="G44" s="26">
        <v>133</v>
      </c>
      <c r="H44" s="29">
        <f t="shared" si="1"/>
        <v>0.20813771517996871</v>
      </c>
      <c r="I44" s="26">
        <v>681</v>
      </c>
      <c r="J44" s="26">
        <v>179</v>
      </c>
      <c r="K44" s="29">
        <f t="shared" si="2"/>
        <v>0.26284875183553597</v>
      </c>
      <c r="L44" s="26">
        <f t="shared" si="6"/>
        <v>1592</v>
      </c>
      <c r="M44" s="26">
        <f t="shared" si="6"/>
        <v>3542</v>
      </c>
      <c r="N44" s="29">
        <f t="shared" si="3"/>
        <v>2.2248743718592965</v>
      </c>
      <c r="O44" s="30">
        <v>1169</v>
      </c>
      <c r="P44" s="30">
        <v>37</v>
      </c>
      <c r="Q44" s="29">
        <f t="shared" si="4"/>
        <v>3.1650983746792129E-2</v>
      </c>
      <c r="R44" s="27">
        <f t="shared" si="7"/>
        <v>2761</v>
      </c>
      <c r="S44" s="27">
        <f t="shared" si="7"/>
        <v>3579</v>
      </c>
      <c r="T44" s="29">
        <f t="shared" si="5"/>
        <v>1.2962694675842086</v>
      </c>
    </row>
    <row r="45" spans="1:20" ht="14.45" customHeight="1" x14ac:dyDescent="0.25">
      <c r="A45" s="27">
        <v>35</v>
      </c>
      <c r="B45" s="32" t="s">
        <v>52</v>
      </c>
      <c r="C45" s="26">
        <v>49416</v>
      </c>
      <c r="D45" s="26">
        <v>289758</v>
      </c>
      <c r="E45" s="29">
        <f t="shared" si="0"/>
        <v>5.8636474016512867</v>
      </c>
      <c r="F45" s="26">
        <v>26912</v>
      </c>
      <c r="G45" s="26">
        <v>122345</v>
      </c>
      <c r="H45" s="29">
        <f t="shared" si="1"/>
        <v>4.5461132580261596</v>
      </c>
      <c r="I45" s="26">
        <v>16828</v>
      </c>
      <c r="J45" s="26">
        <v>193</v>
      </c>
      <c r="K45" s="29">
        <f t="shared" si="2"/>
        <v>1.1468980270976942E-2</v>
      </c>
      <c r="L45" s="26">
        <f t="shared" si="6"/>
        <v>93156</v>
      </c>
      <c r="M45" s="26">
        <f t="shared" si="6"/>
        <v>412296</v>
      </c>
      <c r="N45" s="29">
        <f t="shared" si="3"/>
        <v>4.4258662888058744</v>
      </c>
      <c r="O45" s="30">
        <v>43849</v>
      </c>
      <c r="P45" s="30">
        <v>18502</v>
      </c>
      <c r="Q45" s="29">
        <f t="shared" si="4"/>
        <v>0.4219480489862939</v>
      </c>
      <c r="R45" s="27">
        <f t="shared" si="7"/>
        <v>137005</v>
      </c>
      <c r="S45" s="27">
        <f t="shared" si="7"/>
        <v>430798</v>
      </c>
      <c r="T45" s="29">
        <f t="shared" si="5"/>
        <v>3.1443961899200761</v>
      </c>
    </row>
    <row r="46" spans="1:20" ht="14.45" customHeight="1" x14ac:dyDescent="0.25">
      <c r="A46" s="27" t="s">
        <v>53</v>
      </c>
      <c r="B46" s="31"/>
      <c r="C46" s="26">
        <f>SUM(C8:C45)</f>
        <v>2831779</v>
      </c>
      <c r="D46" s="26">
        <f>SUM(D8:D45)</f>
        <v>2500417</v>
      </c>
      <c r="E46" s="29">
        <f t="shared" si="0"/>
        <v>0.88298451256259758</v>
      </c>
      <c r="F46" s="26">
        <f>SUM(F8:F45)</f>
        <v>1334572</v>
      </c>
      <c r="G46" s="26">
        <f>SUM(G8:G45)</f>
        <v>1334607</v>
      </c>
      <c r="H46" s="29">
        <f t="shared" si="1"/>
        <v>1.0000262256363839</v>
      </c>
      <c r="I46" s="26">
        <f>SUM(I8:I45)</f>
        <v>1012796</v>
      </c>
      <c r="J46" s="26">
        <f>SUM(J8:J45)</f>
        <v>788095</v>
      </c>
      <c r="K46" s="29">
        <f t="shared" si="2"/>
        <v>0.7781379468323335</v>
      </c>
      <c r="L46" s="26">
        <f t="shared" si="6"/>
        <v>5179147</v>
      </c>
      <c r="M46" s="26">
        <f t="shared" si="6"/>
        <v>4623119</v>
      </c>
      <c r="N46" s="29">
        <f t="shared" si="3"/>
        <v>0.89264100825869586</v>
      </c>
      <c r="O46" s="26">
        <f>SUM(O8:O45)</f>
        <v>2474862</v>
      </c>
      <c r="P46" s="26">
        <f>SUM(P8:P45)</f>
        <v>2240050</v>
      </c>
      <c r="Q46" s="29">
        <f t="shared" si="4"/>
        <v>0.90512117443316031</v>
      </c>
      <c r="R46" s="27">
        <f t="shared" si="7"/>
        <v>7654009</v>
      </c>
      <c r="S46" s="27">
        <f t="shared" si="7"/>
        <v>6863169</v>
      </c>
      <c r="T46" s="29">
        <f t="shared" si="5"/>
        <v>0.89667636920730043</v>
      </c>
    </row>
    <row r="47" spans="1:20" ht="14.45" customHeight="1" x14ac:dyDescent="0.25">
      <c r="A47" s="27"/>
      <c r="B47" s="32" t="s">
        <v>54</v>
      </c>
      <c r="C47" s="26"/>
      <c r="D47" s="26"/>
      <c r="E47" s="29"/>
      <c r="F47" s="26"/>
      <c r="G47" s="26"/>
      <c r="H47" s="29"/>
      <c r="I47" s="26"/>
      <c r="J47" s="26"/>
      <c r="K47" s="29"/>
      <c r="L47" s="26"/>
      <c r="M47" s="26"/>
      <c r="N47" s="29"/>
      <c r="O47" s="30"/>
      <c r="P47" s="30"/>
      <c r="Q47" s="29"/>
      <c r="R47" s="27"/>
      <c r="S47" s="27"/>
      <c r="T47" s="29"/>
    </row>
    <row r="48" spans="1:20" ht="14.45" customHeight="1" x14ac:dyDescent="0.25">
      <c r="A48" s="27">
        <v>36</v>
      </c>
      <c r="B48" s="32" t="s">
        <v>55</v>
      </c>
      <c r="C48" s="26">
        <v>100000</v>
      </c>
      <c r="D48" s="26">
        <v>182546</v>
      </c>
      <c r="E48" s="29">
        <f t="shared" si="0"/>
        <v>1.8254600000000001</v>
      </c>
      <c r="F48" s="26">
        <v>0</v>
      </c>
      <c r="G48" s="26">
        <v>0</v>
      </c>
      <c r="H48" s="29" t="e">
        <f t="shared" si="1"/>
        <v>#DIV/0!</v>
      </c>
      <c r="I48" s="26">
        <v>0</v>
      </c>
      <c r="J48" s="26">
        <v>0</v>
      </c>
      <c r="K48" s="29" t="e">
        <f t="shared" si="2"/>
        <v>#DIV/0!</v>
      </c>
      <c r="L48" s="26">
        <f t="shared" si="6"/>
        <v>100000</v>
      </c>
      <c r="M48" s="26">
        <f t="shared" si="6"/>
        <v>182546</v>
      </c>
      <c r="N48" s="29">
        <f t="shared" si="3"/>
        <v>1.8254600000000001</v>
      </c>
      <c r="O48" s="30">
        <v>0</v>
      </c>
      <c r="P48" s="30">
        <v>0</v>
      </c>
      <c r="Q48" s="29" t="e">
        <f t="shared" si="4"/>
        <v>#DIV/0!</v>
      </c>
      <c r="R48" s="27">
        <f t="shared" si="7"/>
        <v>100000</v>
      </c>
      <c r="S48" s="27">
        <f t="shared" si="7"/>
        <v>182546</v>
      </c>
      <c r="T48" s="29">
        <f t="shared" si="5"/>
        <v>1.8254600000000001</v>
      </c>
    </row>
    <row r="49" spans="1:20" ht="14.45" customHeight="1" x14ac:dyDescent="0.25">
      <c r="A49" s="35" t="s">
        <v>56</v>
      </c>
      <c r="B49" s="35" t="s">
        <v>57</v>
      </c>
      <c r="C49" s="26">
        <f>SUM(C48:C48)</f>
        <v>100000</v>
      </c>
      <c r="D49" s="26">
        <f>SUM(D48:D48)</f>
        <v>182546</v>
      </c>
      <c r="E49" s="29">
        <f t="shared" si="0"/>
        <v>1.8254600000000001</v>
      </c>
      <c r="F49" s="26">
        <f>SUM(F48:F48)</f>
        <v>0</v>
      </c>
      <c r="G49" s="26">
        <f>SUM(G48:G48)</f>
        <v>0</v>
      </c>
      <c r="H49" s="29" t="e">
        <f t="shared" si="1"/>
        <v>#DIV/0!</v>
      </c>
      <c r="I49" s="26">
        <f>SUM(I48:I48)</f>
        <v>0</v>
      </c>
      <c r="J49" s="26">
        <f>SUM(J48:J48)</f>
        <v>0</v>
      </c>
      <c r="K49" s="29" t="e">
        <f t="shared" si="2"/>
        <v>#DIV/0!</v>
      </c>
      <c r="L49" s="26">
        <f t="shared" si="6"/>
        <v>100000</v>
      </c>
      <c r="M49" s="26">
        <f t="shared" si="6"/>
        <v>182546</v>
      </c>
      <c r="N49" s="29">
        <f t="shared" si="3"/>
        <v>1.8254600000000001</v>
      </c>
      <c r="O49" s="26">
        <f>SUM(O48:O48)</f>
        <v>0</v>
      </c>
      <c r="P49" s="26">
        <f>SUM(P48:P48)</f>
        <v>0</v>
      </c>
      <c r="Q49" s="29" t="e">
        <f t="shared" si="4"/>
        <v>#DIV/0!</v>
      </c>
      <c r="R49" s="27">
        <f t="shared" si="7"/>
        <v>100000</v>
      </c>
      <c r="S49" s="27">
        <f t="shared" si="7"/>
        <v>182546</v>
      </c>
      <c r="T49" s="29">
        <f t="shared" si="5"/>
        <v>1.8254600000000001</v>
      </c>
    </row>
    <row r="50" spans="1:20" ht="14.45" customHeight="1" x14ac:dyDescent="0.25">
      <c r="A50" s="27"/>
      <c r="B50" s="32" t="s">
        <v>58</v>
      </c>
      <c r="C50" s="26"/>
      <c r="D50" s="26"/>
      <c r="E50" s="29"/>
      <c r="F50" s="26"/>
      <c r="G50" s="26"/>
      <c r="H50" s="29"/>
      <c r="I50" s="26"/>
      <c r="J50" s="26"/>
      <c r="K50" s="29"/>
      <c r="L50" s="26"/>
      <c r="M50" s="26"/>
      <c r="N50" s="29"/>
      <c r="O50" s="30"/>
      <c r="P50" s="30"/>
      <c r="Q50" s="29"/>
      <c r="R50" s="27">
        <f t="shared" si="7"/>
        <v>0</v>
      </c>
      <c r="S50" s="27">
        <f t="shared" si="7"/>
        <v>0</v>
      </c>
      <c r="T50" s="29"/>
    </row>
    <row r="51" spans="1:20" ht="14.45" customHeight="1" x14ac:dyDescent="0.25">
      <c r="A51" s="27">
        <v>37</v>
      </c>
      <c r="B51" s="32" t="s">
        <v>59</v>
      </c>
      <c r="C51" s="26">
        <v>591043</v>
      </c>
      <c r="D51" s="26">
        <v>473143</v>
      </c>
      <c r="E51" s="29">
        <f t="shared" si="0"/>
        <v>0.80052212783164678</v>
      </c>
      <c r="F51" s="26">
        <v>58826</v>
      </c>
      <c r="G51" s="26">
        <v>54866</v>
      </c>
      <c r="H51" s="29">
        <f t="shared" si="1"/>
        <v>0.93268282732125252</v>
      </c>
      <c r="I51" s="26">
        <v>89998</v>
      </c>
      <c r="J51" s="26">
        <v>64055</v>
      </c>
      <c r="K51" s="29">
        <f t="shared" si="2"/>
        <v>0.71173803862308049</v>
      </c>
      <c r="L51" s="26">
        <f t="shared" si="6"/>
        <v>739867</v>
      </c>
      <c r="M51" s="26">
        <f t="shared" si="6"/>
        <v>592064</v>
      </c>
      <c r="N51" s="29">
        <f t="shared" si="3"/>
        <v>0.80023031166412339</v>
      </c>
      <c r="O51" s="30">
        <v>8226</v>
      </c>
      <c r="P51" s="30">
        <v>14279</v>
      </c>
      <c r="Q51" s="29">
        <f t="shared" si="4"/>
        <v>1.7358375881351811</v>
      </c>
      <c r="R51" s="27">
        <f t="shared" si="7"/>
        <v>748093</v>
      </c>
      <c r="S51" s="27">
        <f t="shared" si="7"/>
        <v>606343</v>
      </c>
      <c r="T51" s="29">
        <f t="shared" si="5"/>
        <v>0.81051821097109589</v>
      </c>
    </row>
    <row r="52" spans="1:20" ht="14.45" customHeight="1" x14ac:dyDescent="0.25">
      <c r="A52" s="27">
        <v>38</v>
      </c>
      <c r="B52" s="32" t="s">
        <v>60</v>
      </c>
      <c r="C52" s="26">
        <v>324353</v>
      </c>
      <c r="D52" s="26">
        <v>229902</v>
      </c>
      <c r="E52" s="29">
        <f t="shared" si="0"/>
        <v>0.70880183010485487</v>
      </c>
      <c r="F52" s="26">
        <v>37137</v>
      </c>
      <c r="G52" s="26">
        <v>13455</v>
      </c>
      <c r="H52" s="29">
        <f t="shared" si="1"/>
        <v>0.36230713304790368</v>
      </c>
      <c r="I52" s="26">
        <v>26655</v>
      </c>
      <c r="J52" s="26">
        <v>5812</v>
      </c>
      <c r="K52" s="29">
        <f t="shared" si="2"/>
        <v>0.21804539486025137</v>
      </c>
      <c r="L52" s="26">
        <f t="shared" si="6"/>
        <v>388145</v>
      </c>
      <c r="M52" s="26">
        <f t="shared" si="6"/>
        <v>249169</v>
      </c>
      <c r="N52" s="29">
        <f t="shared" si="3"/>
        <v>0.64194824099241266</v>
      </c>
      <c r="O52" s="30">
        <v>4410</v>
      </c>
      <c r="P52" s="30">
        <v>4244</v>
      </c>
      <c r="Q52" s="29">
        <f t="shared" si="4"/>
        <v>0.96235827664399098</v>
      </c>
      <c r="R52" s="27">
        <f t="shared" si="7"/>
        <v>392555</v>
      </c>
      <c r="S52" s="27">
        <f t="shared" si="7"/>
        <v>253413</v>
      </c>
      <c r="T52" s="29">
        <f t="shared" si="5"/>
        <v>0.64554775763905692</v>
      </c>
    </row>
    <row r="53" spans="1:20" ht="14.45" customHeight="1" x14ac:dyDescent="0.25">
      <c r="A53" s="27">
        <v>39</v>
      </c>
      <c r="B53" s="32" t="s">
        <v>61</v>
      </c>
      <c r="C53" s="26">
        <v>952825</v>
      </c>
      <c r="D53" s="26">
        <v>721667</v>
      </c>
      <c r="E53" s="29">
        <f t="shared" si="0"/>
        <v>0.75739721354918266</v>
      </c>
      <c r="F53" s="26">
        <v>69465</v>
      </c>
      <c r="G53" s="26">
        <v>83264</v>
      </c>
      <c r="H53" s="29">
        <f t="shared" si="1"/>
        <v>1.1986468005470381</v>
      </c>
      <c r="I53" s="26">
        <v>70551</v>
      </c>
      <c r="J53" s="26">
        <v>38883</v>
      </c>
      <c r="K53" s="29">
        <f t="shared" si="2"/>
        <v>0.55113322277501386</v>
      </c>
      <c r="L53" s="26">
        <f t="shared" si="6"/>
        <v>1092841</v>
      </c>
      <c r="M53" s="26">
        <f t="shared" si="6"/>
        <v>843814</v>
      </c>
      <c r="N53" s="29">
        <f t="shared" si="3"/>
        <v>0.7721287909220097</v>
      </c>
      <c r="O53" s="30">
        <v>12502</v>
      </c>
      <c r="P53" s="30">
        <v>41653</v>
      </c>
      <c r="Q53" s="29">
        <f t="shared" si="4"/>
        <v>3.3317069268916972</v>
      </c>
      <c r="R53" s="27">
        <f t="shared" si="7"/>
        <v>1105343</v>
      </c>
      <c r="S53" s="27">
        <f t="shared" si="7"/>
        <v>885467</v>
      </c>
      <c r="T53" s="29">
        <f t="shared" si="5"/>
        <v>0.80107894110696864</v>
      </c>
    </row>
    <row r="54" spans="1:20" ht="14.45" customHeight="1" x14ac:dyDescent="0.25">
      <c r="A54" s="35" t="s">
        <v>62</v>
      </c>
      <c r="B54" s="35"/>
      <c r="C54" s="26">
        <f>SUM(C51:C53)</f>
        <v>1868221</v>
      </c>
      <c r="D54" s="26">
        <f>SUM(D51:D53)</f>
        <v>1424712</v>
      </c>
      <c r="E54" s="29">
        <f t="shared" si="0"/>
        <v>0.7626035677791867</v>
      </c>
      <c r="F54" s="26">
        <f>SUM(F51:F53)</f>
        <v>165428</v>
      </c>
      <c r="G54" s="26">
        <f>SUM(G51:G53)</f>
        <v>151585</v>
      </c>
      <c r="H54" s="29">
        <f t="shared" si="1"/>
        <v>0.91632009091568534</v>
      </c>
      <c r="I54" s="26">
        <f>SUM(I51:I53)</f>
        <v>187204</v>
      </c>
      <c r="J54" s="26">
        <f>SUM(J51:J53)</f>
        <v>108750</v>
      </c>
      <c r="K54" s="29">
        <f t="shared" si="2"/>
        <v>0.58091707442148677</v>
      </c>
      <c r="L54" s="26">
        <f t="shared" si="6"/>
        <v>2220853</v>
      </c>
      <c r="M54" s="26">
        <f t="shared" si="6"/>
        <v>1685047</v>
      </c>
      <c r="N54" s="29">
        <f t="shared" si="3"/>
        <v>0.75873864681723646</v>
      </c>
      <c r="O54" s="26">
        <f>SUM(O51:O53)</f>
        <v>25138</v>
      </c>
      <c r="P54" s="26">
        <f>SUM(P51:P53)</f>
        <v>60176</v>
      </c>
      <c r="Q54" s="29">
        <f t="shared" si="4"/>
        <v>2.3938260800381892</v>
      </c>
      <c r="R54" s="27">
        <f t="shared" si="7"/>
        <v>2245991</v>
      </c>
      <c r="S54" s="27">
        <f t="shared" si="7"/>
        <v>1745223</v>
      </c>
      <c r="T54" s="29">
        <f t="shared" si="5"/>
        <v>0.7770391778061444</v>
      </c>
    </row>
    <row r="55" spans="1:20" ht="14.45" customHeight="1" x14ac:dyDescent="0.25">
      <c r="A55" s="36" t="s">
        <v>63</v>
      </c>
      <c r="B55" s="36"/>
      <c r="C55" s="26">
        <f>SUM(C54+C49+C46)</f>
        <v>4800000</v>
      </c>
      <c r="D55" s="26">
        <f>SUM(D54+D49+D46)</f>
        <v>4107675</v>
      </c>
      <c r="E55" s="29">
        <f t="shared" si="0"/>
        <v>0.85576562499999997</v>
      </c>
      <c r="F55" s="26">
        <f>SUM(F54+F49+F46)</f>
        <v>1500000</v>
      </c>
      <c r="G55" s="26">
        <f>SUM(G54+G49+G46)</f>
        <v>1486192</v>
      </c>
      <c r="H55" s="29">
        <f t="shared" si="1"/>
        <v>0.99079466666666671</v>
      </c>
      <c r="I55" s="26">
        <f>SUM(I54+I49+I46)</f>
        <v>1200000</v>
      </c>
      <c r="J55" s="26">
        <f>SUM(J54+J49+J46)</f>
        <v>896845</v>
      </c>
      <c r="K55" s="29">
        <f t="shared" si="2"/>
        <v>0.74737083333333332</v>
      </c>
      <c r="L55" s="26">
        <f>SUM(L54+L49+L46)</f>
        <v>7500000</v>
      </c>
      <c r="M55" s="26">
        <f>SUM(M54+M49+M46)</f>
        <v>6490712</v>
      </c>
      <c r="N55" s="29">
        <f t="shared" si="3"/>
        <v>0.86542826666666661</v>
      </c>
      <c r="O55" s="26">
        <f>SUM(O54+O49+O46)</f>
        <v>2500000</v>
      </c>
      <c r="P55" s="26">
        <f>SUM(P54+P49+P46)</f>
        <v>2300226</v>
      </c>
      <c r="Q55" s="29">
        <f t="shared" si="4"/>
        <v>0.92009039999999997</v>
      </c>
      <c r="R55" s="27">
        <f t="shared" si="7"/>
        <v>10000000</v>
      </c>
      <c r="S55" s="27">
        <f t="shared" si="7"/>
        <v>8790938</v>
      </c>
      <c r="T55" s="29">
        <f t="shared" si="5"/>
        <v>0.87909380000000004</v>
      </c>
    </row>
  </sheetData>
  <mergeCells count="21">
    <mergeCell ref="G21:H21"/>
    <mergeCell ref="J21:K21"/>
    <mergeCell ref="M21:N21"/>
    <mergeCell ref="P21:Q21"/>
    <mergeCell ref="S21:T21"/>
    <mergeCell ref="A49:B49"/>
    <mergeCell ref="A54:B54"/>
    <mergeCell ref="A55:B55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  <mergeCell ref="D21:E21"/>
  </mergeCells>
  <pageMargins left="0.45" right="0.2" top="0.25" bottom="0" header="0.3" footer="0.3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8.75" x14ac:dyDescent="0.3">
      <c r="A3" s="45" t="str">
        <f>ACP!A3</f>
        <v>BANK WISE PERFORMANCE : ANNUAL CREDIT PLAN AS ON :31.03.2017</v>
      </c>
      <c r="B3" s="46"/>
      <c r="C3" s="46"/>
      <c r="D3" s="46"/>
      <c r="E3" s="46"/>
      <c r="F3" s="46"/>
      <c r="G3" s="46"/>
      <c r="H3" s="46"/>
      <c r="I3" s="46"/>
      <c r="J3" s="47"/>
    </row>
    <row r="4" spans="1:10" ht="18.75" x14ac:dyDescent="0.3">
      <c r="A4" s="48" t="s">
        <v>64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ht="45" customHeight="1" x14ac:dyDescent="0.25">
      <c r="A5" s="16" t="s">
        <v>4</v>
      </c>
      <c r="B5" s="17" t="s">
        <v>65</v>
      </c>
      <c r="C5" s="50" t="s">
        <v>66</v>
      </c>
      <c r="D5" s="50"/>
      <c r="E5" s="50"/>
      <c r="F5" s="49" t="s">
        <v>67</v>
      </c>
      <c r="G5" s="49"/>
      <c r="H5" s="49"/>
      <c r="I5" s="49" t="s">
        <v>68</v>
      </c>
      <c r="J5" s="49"/>
    </row>
    <row r="6" spans="1:10" x14ac:dyDescent="0.25">
      <c r="A6" s="16"/>
      <c r="B6" s="17"/>
      <c r="C6" s="16" t="s">
        <v>12</v>
      </c>
      <c r="D6" s="16" t="s">
        <v>13</v>
      </c>
      <c r="E6" s="17" t="s">
        <v>14</v>
      </c>
      <c r="F6" s="16" t="s">
        <v>12</v>
      </c>
      <c r="G6" s="16" t="s">
        <v>13</v>
      </c>
      <c r="H6" s="17" t="s">
        <v>14</v>
      </c>
      <c r="I6" s="17" t="s">
        <v>69</v>
      </c>
      <c r="J6" s="3" t="s">
        <v>13</v>
      </c>
    </row>
    <row r="7" spans="1:10" x14ac:dyDescent="0.25">
      <c r="A7" s="18"/>
      <c r="B7" s="18" t="s">
        <v>15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str">
        <f>ACP!B8</f>
        <v>STATE BANK OF INDIA</v>
      </c>
      <c r="C8" s="4"/>
      <c r="D8" s="4"/>
      <c r="E8" s="5" t="e">
        <f t="shared" ref="E8:E55" si="0">SUM(D8/C8)</f>
        <v>#DIV/0!</v>
      </c>
      <c r="F8" s="4">
        <f>ACP!R8</f>
        <v>1686492</v>
      </c>
      <c r="G8" s="4">
        <f>ACP!S8</f>
        <v>1508272</v>
      </c>
      <c r="H8" s="5">
        <f t="shared" ref="H8:H55" si="1">SUM(G8/F8)</f>
        <v>0.89432502496305943</v>
      </c>
      <c r="I8" s="6" t="e">
        <f>(F8-C8)/C8</f>
        <v>#DIV/0!</v>
      </c>
      <c r="J8" s="6" t="e">
        <f>(G8-D8)/D8</f>
        <v>#DIV/0!</v>
      </c>
    </row>
    <row r="9" spans="1:10" x14ac:dyDescent="0.25">
      <c r="A9" s="1">
        <v>2</v>
      </c>
      <c r="B9" s="1" t="str">
        <f>ACP!B9</f>
        <v>CENTRAL BANK OF INDIA</v>
      </c>
      <c r="C9" s="4"/>
      <c r="D9" s="4"/>
      <c r="E9" s="5" t="e">
        <f t="shared" si="0"/>
        <v>#DIV/0!</v>
      </c>
      <c r="F9" s="4">
        <f>ACP!R9</f>
        <v>836220</v>
      </c>
      <c r="G9" s="4">
        <f>ACP!S9</f>
        <v>695989</v>
      </c>
      <c r="H9" s="5">
        <f t="shared" si="1"/>
        <v>0.83230369998325804</v>
      </c>
      <c r="I9" s="6" t="e">
        <f t="shared" ref="I9:J55" si="2">(F9-C9)/C9</f>
        <v>#DIV/0!</v>
      </c>
      <c r="J9" s="6" t="e">
        <f t="shared" si="2"/>
        <v>#DIV/0!</v>
      </c>
    </row>
    <row r="10" spans="1:10" x14ac:dyDescent="0.25">
      <c r="A10" s="1">
        <v>3</v>
      </c>
      <c r="B10" s="1" t="str">
        <f>ACP!B10</f>
        <v>PUNJAB NATIONAL BANK</v>
      </c>
      <c r="C10" s="4"/>
      <c r="D10" s="4"/>
      <c r="E10" s="5" t="e">
        <f t="shared" si="0"/>
        <v>#DIV/0!</v>
      </c>
      <c r="F10" s="4">
        <f>ACP!R10</f>
        <v>1113404</v>
      </c>
      <c r="G10" s="4">
        <f>ACP!S10</f>
        <v>921680</v>
      </c>
      <c r="H10" s="5">
        <f t="shared" si="1"/>
        <v>0.82780374419348235</v>
      </c>
      <c r="I10" s="6" t="e">
        <f t="shared" si="2"/>
        <v>#DIV/0!</v>
      </c>
      <c r="J10" s="6" t="e">
        <f t="shared" si="2"/>
        <v>#DIV/0!</v>
      </c>
    </row>
    <row r="11" spans="1:10" x14ac:dyDescent="0.25">
      <c r="A11" s="1">
        <v>4</v>
      </c>
      <c r="B11" s="1" t="str">
        <f>ACP!B11</f>
        <v>CANARA BANK</v>
      </c>
      <c r="C11" s="4"/>
      <c r="D11" s="4"/>
      <c r="E11" s="5" t="e">
        <f t="shared" si="0"/>
        <v>#DIV/0!</v>
      </c>
      <c r="F11" s="4">
        <f>ACP!R11</f>
        <v>385424</v>
      </c>
      <c r="G11" s="4">
        <f>ACP!S11</f>
        <v>272931</v>
      </c>
      <c r="H11" s="5">
        <f t="shared" si="1"/>
        <v>0.70813182365394989</v>
      </c>
      <c r="I11" s="6" t="e">
        <f t="shared" si="2"/>
        <v>#DIV/0!</v>
      </c>
      <c r="J11" s="6" t="e">
        <f t="shared" si="2"/>
        <v>#DIV/0!</v>
      </c>
    </row>
    <row r="12" spans="1:10" x14ac:dyDescent="0.25">
      <c r="A12" s="1">
        <v>5</v>
      </c>
      <c r="B12" s="1" t="str">
        <f>ACP!B12</f>
        <v>UCO BANK</v>
      </c>
      <c r="C12" s="4"/>
      <c r="D12" s="4"/>
      <c r="E12" s="5" t="e">
        <f t="shared" si="0"/>
        <v>#DIV/0!</v>
      </c>
      <c r="F12" s="4">
        <f>ACP!R12</f>
        <v>412235</v>
      </c>
      <c r="G12" s="4">
        <f>ACP!S12</f>
        <v>308513</v>
      </c>
      <c r="H12" s="5">
        <f t="shared" si="1"/>
        <v>0.74839108760779649</v>
      </c>
      <c r="I12" s="6" t="e">
        <f t="shared" si="2"/>
        <v>#DIV/0!</v>
      </c>
      <c r="J12" s="6" t="e">
        <f t="shared" si="2"/>
        <v>#DIV/0!</v>
      </c>
    </row>
    <row r="13" spans="1:10" x14ac:dyDescent="0.25">
      <c r="A13" s="1">
        <v>6</v>
      </c>
      <c r="B13" s="1" t="str">
        <f>ACP!B13</f>
        <v>BANK OF BARODA</v>
      </c>
      <c r="C13" s="4"/>
      <c r="D13" s="4"/>
      <c r="E13" s="5" t="e">
        <f t="shared" si="0"/>
        <v>#DIV/0!</v>
      </c>
      <c r="F13" s="4">
        <f>ACP!R13</f>
        <v>432545</v>
      </c>
      <c r="G13" s="4">
        <f>ACP!S13</f>
        <v>324741</v>
      </c>
      <c r="H13" s="5">
        <f t="shared" si="1"/>
        <v>0.7507681281716353</v>
      </c>
      <c r="I13" s="6" t="e">
        <f t="shared" si="2"/>
        <v>#DIV/0!</v>
      </c>
      <c r="J13" s="6" t="e">
        <f t="shared" si="2"/>
        <v>#DIV/0!</v>
      </c>
    </row>
    <row r="14" spans="1:10" x14ac:dyDescent="0.25">
      <c r="A14" s="1">
        <v>7</v>
      </c>
      <c r="B14" s="1" t="str">
        <f>ACP!B14</f>
        <v>UNION BANK OF INDIA</v>
      </c>
      <c r="C14" s="4"/>
      <c r="D14" s="4"/>
      <c r="E14" s="5" t="e">
        <f t="shared" si="0"/>
        <v>#DIV/0!</v>
      </c>
      <c r="F14" s="4">
        <f>ACP!R14</f>
        <v>255955</v>
      </c>
      <c r="G14" s="4">
        <f>ACP!S14</f>
        <v>239702</v>
      </c>
      <c r="H14" s="5">
        <f t="shared" si="1"/>
        <v>0.9365005567384892</v>
      </c>
      <c r="I14" s="6" t="e">
        <f t="shared" si="2"/>
        <v>#DIV/0!</v>
      </c>
      <c r="J14" s="6" t="e">
        <f t="shared" si="2"/>
        <v>#DIV/0!</v>
      </c>
    </row>
    <row r="15" spans="1:10" x14ac:dyDescent="0.25">
      <c r="A15" s="1"/>
      <c r="B15" s="2" t="s">
        <v>23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str">
        <f>ACP!B16</f>
        <v>BANK OF INDIA</v>
      </c>
      <c r="C16" s="4"/>
      <c r="D16" s="4"/>
      <c r="E16" s="5" t="e">
        <f t="shared" si="0"/>
        <v>#DIV/0!</v>
      </c>
      <c r="F16" s="4">
        <f>ACP!R16</f>
        <v>613697</v>
      </c>
      <c r="G16" s="4">
        <f>ACP!S16</f>
        <v>533679</v>
      </c>
      <c r="H16" s="5">
        <f t="shared" si="1"/>
        <v>0.86961318044572489</v>
      </c>
      <c r="I16" s="6" t="e">
        <f t="shared" si="2"/>
        <v>#DIV/0!</v>
      </c>
      <c r="J16" s="6" t="e">
        <f t="shared" si="2"/>
        <v>#DIV/0!</v>
      </c>
    </row>
    <row r="17" spans="1:10" x14ac:dyDescent="0.25">
      <c r="A17" s="1">
        <v>9</v>
      </c>
      <c r="B17" s="1" t="str">
        <f>ACP!B17</f>
        <v>ALLAHABAD BANK</v>
      </c>
      <c r="C17" s="4"/>
      <c r="D17" s="4"/>
      <c r="E17" s="5" t="e">
        <f t="shared" si="0"/>
        <v>#DIV/0!</v>
      </c>
      <c r="F17" s="4">
        <f>ACP!R17</f>
        <v>431825</v>
      </c>
      <c r="G17" s="4">
        <f>ACP!S17</f>
        <v>436476</v>
      </c>
      <c r="H17" s="5">
        <f t="shared" si="1"/>
        <v>1.0107705667805245</v>
      </c>
      <c r="I17" s="6" t="e">
        <f t="shared" si="2"/>
        <v>#DIV/0!</v>
      </c>
      <c r="J17" s="6" t="e">
        <f t="shared" si="2"/>
        <v>#DIV/0!</v>
      </c>
    </row>
    <row r="18" spans="1:10" x14ac:dyDescent="0.25">
      <c r="A18" s="1">
        <v>10</v>
      </c>
      <c r="B18" s="1" t="str">
        <f>ACP!B18</f>
        <v>ANDHRA BANK</v>
      </c>
      <c r="C18" s="4"/>
      <c r="D18" s="4"/>
      <c r="E18" s="5" t="e">
        <f t="shared" si="0"/>
        <v>#DIV/0!</v>
      </c>
      <c r="F18" s="4">
        <f>ACP!R18</f>
        <v>56708</v>
      </c>
      <c r="G18" s="4">
        <f>ACP!S18</f>
        <v>52215</v>
      </c>
      <c r="H18" s="5">
        <f t="shared" si="1"/>
        <v>0.92076955632362278</v>
      </c>
      <c r="I18" s="6" t="e">
        <f t="shared" si="2"/>
        <v>#DIV/0!</v>
      </c>
      <c r="J18" s="6" t="e">
        <f t="shared" si="2"/>
        <v>#DIV/0!</v>
      </c>
    </row>
    <row r="19" spans="1:10" x14ac:dyDescent="0.25">
      <c r="A19" s="1">
        <v>11</v>
      </c>
      <c r="B19" s="1" t="str">
        <f>ACP!B19</f>
        <v>BANK OF MAHARSHTRA</v>
      </c>
      <c r="C19" s="4"/>
      <c r="D19" s="4"/>
      <c r="E19" s="5" t="e">
        <f t="shared" si="0"/>
        <v>#DIV/0!</v>
      </c>
      <c r="F19" s="4">
        <f>ACP!R19</f>
        <v>17749</v>
      </c>
      <c r="G19" s="4">
        <f>ACP!S19</f>
        <v>5300</v>
      </c>
      <c r="H19" s="5">
        <f t="shared" si="1"/>
        <v>0.29860837230266496</v>
      </c>
      <c r="I19" s="6" t="e">
        <f t="shared" si="2"/>
        <v>#DIV/0!</v>
      </c>
      <c r="J19" s="6" t="e">
        <f t="shared" si="2"/>
        <v>#DIV/0!</v>
      </c>
    </row>
    <row r="20" spans="1:10" x14ac:dyDescent="0.25">
      <c r="A20" s="1">
        <v>12</v>
      </c>
      <c r="B20" s="1" t="str">
        <f>ACP!B20</f>
        <v>CORPORATION BANK</v>
      </c>
      <c r="C20" s="4"/>
      <c r="D20" s="4"/>
      <c r="E20" s="5" t="e">
        <f t="shared" si="0"/>
        <v>#DIV/0!</v>
      </c>
      <c r="F20" s="4">
        <f>ACP!R20</f>
        <v>61156</v>
      </c>
      <c r="G20" s="4">
        <f>ACP!S20</f>
        <v>56330</v>
      </c>
      <c r="H20" s="5">
        <f t="shared" si="1"/>
        <v>0.92108705605337171</v>
      </c>
      <c r="I20" s="6" t="e">
        <f t="shared" si="2"/>
        <v>#DIV/0!</v>
      </c>
      <c r="J20" s="6" t="e">
        <f t="shared" si="2"/>
        <v>#DIV/0!</v>
      </c>
    </row>
    <row r="21" spans="1:10" x14ac:dyDescent="0.25">
      <c r="A21" s="1">
        <v>13</v>
      </c>
      <c r="B21" s="1" t="str">
        <f>ACP!B21</f>
        <v>DENA BANK</v>
      </c>
      <c r="C21" s="4"/>
      <c r="D21" s="4"/>
      <c r="E21" s="5" t="e">
        <f t="shared" si="0"/>
        <v>#DIV/0!</v>
      </c>
      <c r="F21" s="4">
        <f>ACP!R21</f>
        <v>66424</v>
      </c>
      <c r="G21" s="4" t="str">
        <f>ACP!S21</f>
        <v>DATA NOT PROVIDED</v>
      </c>
      <c r="H21" s="5" t="e">
        <f t="shared" si="1"/>
        <v>#VALUE!</v>
      </c>
      <c r="I21" s="6" t="e">
        <f t="shared" si="2"/>
        <v>#DIV/0!</v>
      </c>
      <c r="J21" s="6" t="e">
        <f t="shared" si="2"/>
        <v>#VALUE!</v>
      </c>
    </row>
    <row r="22" spans="1:10" x14ac:dyDescent="0.25">
      <c r="A22" s="1">
        <v>14</v>
      </c>
      <c r="B22" s="1" t="str">
        <f>ACP!B22</f>
        <v>INDIAN BANK</v>
      </c>
      <c r="C22" s="4"/>
      <c r="D22" s="4"/>
      <c r="E22" s="5" t="e">
        <f t="shared" si="0"/>
        <v>#DIV/0!</v>
      </c>
      <c r="F22" s="4">
        <f>ACP!R22</f>
        <v>100474</v>
      </c>
      <c r="G22" s="4">
        <f>ACP!S22</f>
        <v>88704</v>
      </c>
      <c r="H22" s="5">
        <f t="shared" si="1"/>
        <v>0.88285526603897524</v>
      </c>
      <c r="I22" s="6" t="e">
        <f t="shared" si="2"/>
        <v>#DIV/0!</v>
      </c>
      <c r="J22" s="6" t="e">
        <f t="shared" si="2"/>
        <v>#DIV/0!</v>
      </c>
    </row>
    <row r="23" spans="1:10" x14ac:dyDescent="0.25">
      <c r="A23" s="1">
        <v>15</v>
      </c>
      <c r="B23" s="1" t="str">
        <f>ACP!B23</f>
        <v>INDIAN OVERSEAS BANK</v>
      </c>
      <c r="C23" s="4"/>
      <c r="D23" s="4"/>
      <c r="E23" s="5" t="e">
        <f t="shared" si="0"/>
        <v>#DIV/0!</v>
      </c>
      <c r="F23" s="4">
        <f>ACP!R23</f>
        <v>97310</v>
      </c>
      <c r="G23" s="4">
        <f>ACP!S23</f>
        <v>81967</v>
      </c>
      <c r="H23" s="5">
        <f t="shared" si="1"/>
        <v>0.84232864042749978</v>
      </c>
      <c r="I23" s="6" t="e">
        <f t="shared" si="2"/>
        <v>#DIV/0!</v>
      </c>
      <c r="J23" s="6" t="e">
        <f t="shared" si="2"/>
        <v>#DIV/0!</v>
      </c>
    </row>
    <row r="24" spans="1:10" x14ac:dyDescent="0.25">
      <c r="A24" s="1">
        <v>16</v>
      </c>
      <c r="B24" s="1" t="str">
        <f>ACP!B24</f>
        <v>ORIENTAL BANK OF COM</v>
      </c>
      <c r="C24" s="4"/>
      <c r="D24" s="4"/>
      <c r="E24" s="5" t="e">
        <f t="shared" si="0"/>
        <v>#DIV/0!</v>
      </c>
      <c r="F24" s="4">
        <f>ACP!R24</f>
        <v>78198</v>
      </c>
      <c r="G24" s="4">
        <f>ACP!S24</f>
        <v>9797</v>
      </c>
      <c r="H24" s="5">
        <f t="shared" si="1"/>
        <v>0.12528453413130772</v>
      </c>
      <c r="I24" s="6" t="e">
        <f t="shared" si="2"/>
        <v>#DIV/0!</v>
      </c>
      <c r="J24" s="6" t="e">
        <f t="shared" si="2"/>
        <v>#DIV/0!</v>
      </c>
    </row>
    <row r="25" spans="1:10" x14ac:dyDescent="0.25">
      <c r="A25" s="1">
        <v>17</v>
      </c>
      <c r="B25" s="1" t="str">
        <f>ACP!B25</f>
        <v>PUNJAB AND SIND BANK</v>
      </c>
      <c r="C25" s="4"/>
      <c r="D25" s="4"/>
      <c r="E25" s="5" t="e">
        <f t="shared" si="0"/>
        <v>#DIV/0!</v>
      </c>
      <c r="F25" s="4">
        <f>ACP!R25</f>
        <v>18078</v>
      </c>
      <c r="G25" s="4">
        <f>ACP!S25</f>
        <v>12435</v>
      </c>
      <c r="H25" s="5">
        <f t="shared" si="1"/>
        <v>0.68785263856621304</v>
      </c>
      <c r="I25" s="6" t="e">
        <f t="shared" si="2"/>
        <v>#DIV/0!</v>
      </c>
      <c r="J25" s="6" t="e">
        <f t="shared" si="2"/>
        <v>#DIV/0!</v>
      </c>
    </row>
    <row r="26" spans="1:10" x14ac:dyDescent="0.25">
      <c r="A26" s="1">
        <v>18</v>
      </c>
      <c r="B26" s="1" t="str">
        <f>ACP!B26</f>
        <v>SYNDICATE BANK</v>
      </c>
      <c r="C26" s="4"/>
      <c r="D26" s="4"/>
      <c r="E26" s="5" t="e">
        <f t="shared" si="0"/>
        <v>#DIV/0!</v>
      </c>
      <c r="F26" s="4">
        <f>ACP!R26</f>
        <v>91569</v>
      </c>
      <c r="G26" s="4">
        <f>ACP!S26</f>
        <v>21796</v>
      </c>
      <c r="H26" s="5">
        <f t="shared" si="1"/>
        <v>0.23802815363277965</v>
      </c>
      <c r="I26" s="6" t="e">
        <f t="shared" si="2"/>
        <v>#DIV/0!</v>
      </c>
      <c r="J26" s="6" t="e">
        <f t="shared" si="2"/>
        <v>#DIV/0!</v>
      </c>
    </row>
    <row r="27" spans="1:10" x14ac:dyDescent="0.25">
      <c r="A27" s="1">
        <v>19</v>
      </c>
      <c r="B27" s="1" t="str">
        <f>ACP!B27</f>
        <v>UNITED BANK OF INDIA</v>
      </c>
      <c r="C27" s="4"/>
      <c r="D27" s="4"/>
      <c r="E27" s="5" t="e">
        <f t="shared" si="0"/>
        <v>#DIV/0!</v>
      </c>
      <c r="F27" s="4">
        <f>ACP!R27</f>
        <v>166910</v>
      </c>
      <c r="G27" s="4">
        <f>ACP!S27</f>
        <v>125311</v>
      </c>
      <c r="H27" s="5">
        <f t="shared" si="1"/>
        <v>0.75076987598106759</v>
      </c>
      <c r="I27" s="6" t="e">
        <f t="shared" si="2"/>
        <v>#DIV/0!</v>
      </c>
      <c r="J27" s="6" t="e">
        <f t="shared" si="2"/>
        <v>#DIV/0!</v>
      </c>
    </row>
    <row r="28" spans="1:10" x14ac:dyDescent="0.25">
      <c r="A28" s="1">
        <v>20</v>
      </c>
      <c r="B28" s="1" t="str">
        <f>ACP!B28</f>
        <v>VIJAYA BANK</v>
      </c>
      <c r="C28" s="4"/>
      <c r="D28" s="4"/>
      <c r="E28" s="5" t="e">
        <f t="shared" si="0"/>
        <v>#DIV/0!</v>
      </c>
      <c r="F28" s="4">
        <f>ACP!R28</f>
        <v>51407</v>
      </c>
      <c r="G28" s="4">
        <f>ACP!S28</f>
        <v>14132</v>
      </c>
      <c r="H28" s="5">
        <f t="shared" si="1"/>
        <v>0.27490419592662479</v>
      </c>
      <c r="I28" s="6" t="e">
        <f t="shared" si="2"/>
        <v>#DIV/0!</v>
      </c>
      <c r="J28" s="6" t="e">
        <f t="shared" si="2"/>
        <v>#DIV/0!</v>
      </c>
    </row>
    <row r="29" spans="1:10" x14ac:dyDescent="0.25">
      <c r="A29" s="1">
        <v>21</v>
      </c>
      <c r="B29" s="1" t="str">
        <f>ACP!B29</f>
        <v>IDBI</v>
      </c>
      <c r="C29" s="4"/>
      <c r="D29" s="4"/>
      <c r="E29" s="5" t="e">
        <f t="shared" si="0"/>
        <v>#DIV/0!</v>
      </c>
      <c r="F29" s="4">
        <f>ACP!R29</f>
        <v>101101</v>
      </c>
      <c r="G29" s="4">
        <f>ACP!S29</f>
        <v>122941</v>
      </c>
      <c r="H29" s="5">
        <f t="shared" si="1"/>
        <v>1.2160216021602159</v>
      </c>
      <c r="I29" s="6" t="e">
        <f t="shared" si="2"/>
        <v>#DIV/0!</v>
      </c>
      <c r="J29" s="6" t="e">
        <f t="shared" si="2"/>
        <v>#DIV/0!</v>
      </c>
    </row>
    <row r="30" spans="1:10" x14ac:dyDescent="0.25">
      <c r="A30" s="1"/>
      <c r="B30" s="2" t="str">
        <f>ACP!B30</f>
        <v>SBI ASSOCIATES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str">
        <f>ACP!B31</f>
        <v>STATE BANK OF B &amp;  J</v>
      </c>
      <c r="C31" s="4"/>
      <c r="D31" s="4"/>
      <c r="E31" s="5" t="e">
        <f t="shared" si="0"/>
        <v>#DIV/0!</v>
      </c>
      <c r="F31" s="4">
        <f>ACP!R31</f>
        <v>28183</v>
      </c>
      <c r="G31" s="4">
        <f>ACP!S31</f>
        <v>10130</v>
      </c>
      <c r="H31" s="5">
        <f t="shared" si="1"/>
        <v>0.35943653975801015</v>
      </c>
      <c r="I31" s="6" t="e">
        <f t="shared" si="2"/>
        <v>#DIV/0!</v>
      </c>
      <c r="J31" s="6" t="e">
        <f t="shared" si="2"/>
        <v>#DIV/0!</v>
      </c>
    </row>
    <row r="32" spans="1:10" x14ac:dyDescent="0.25">
      <c r="A32" s="1">
        <v>23</v>
      </c>
      <c r="B32" s="1" t="str">
        <f>ACP!B32</f>
        <v>STATE BANK OF PATIALA</v>
      </c>
      <c r="C32" s="4"/>
      <c r="D32" s="4"/>
      <c r="E32" s="5" t="e">
        <f t="shared" si="0"/>
        <v>#DIV/0!</v>
      </c>
      <c r="F32" s="4">
        <f>ACP!R32</f>
        <v>4359</v>
      </c>
      <c r="G32" s="4">
        <f>ACP!S32</f>
        <v>5668</v>
      </c>
      <c r="H32" s="5">
        <f t="shared" si="1"/>
        <v>1.3002982335398028</v>
      </c>
      <c r="I32" s="6" t="e">
        <f t="shared" si="2"/>
        <v>#DIV/0!</v>
      </c>
      <c r="J32" s="6" t="e">
        <f t="shared" si="2"/>
        <v>#DIV/0!</v>
      </c>
    </row>
    <row r="33" spans="1:10" x14ac:dyDescent="0.25">
      <c r="A33" s="1">
        <v>24</v>
      </c>
      <c r="B33" s="1" t="str">
        <f>ACP!B33</f>
        <v>STATE BANK OF HYDERABAD</v>
      </c>
      <c r="C33" s="4"/>
      <c r="D33" s="4"/>
      <c r="E33" s="5" t="e">
        <f>SUM(D33/C33)</f>
        <v>#DIV/0!</v>
      </c>
      <c r="F33" s="4">
        <f>ACP!R33</f>
        <v>1309</v>
      </c>
      <c r="G33" s="4">
        <f>ACP!S33</f>
        <v>2010</v>
      </c>
      <c r="H33" s="5">
        <f>SUM(G33/F33)</f>
        <v>1.5355233002291826</v>
      </c>
      <c r="I33" s="6" t="e">
        <f>(F33-C33)/C33</f>
        <v>#DIV/0!</v>
      </c>
      <c r="J33" s="6" t="e">
        <f>(G33-D33)/D33</f>
        <v>#DIV/0!</v>
      </c>
    </row>
    <row r="34" spans="1:10" x14ac:dyDescent="0.25">
      <c r="A34" s="1"/>
      <c r="B34" s="2" t="s">
        <v>23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str">
        <f>ACP!B35</f>
        <v>ICICI  BANK</v>
      </c>
      <c r="C35" s="4"/>
      <c r="D35" s="4"/>
      <c r="E35" s="5" t="e">
        <f t="shared" si="0"/>
        <v>#DIV/0!</v>
      </c>
      <c r="F35" s="4">
        <f>ACP!R35</f>
        <v>114315</v>
      </c>
      <c r="G35" s="4">
        <f>ACP!S35</f>
        <v>164194</v>
      </c>
      <c r="H35" s="5">
        <f t="shared" si="1"/>
        <v>1.4363294405808511</v>
      </c>
      <c r="I35" s="6" t="e">
        <f t="shared" si="2"/>
        <v>#DIV/0!</v>
      </c>
      <c r="J35" s="6" t="e">
        <f t="shared" si="2"/>
        <v>#DIV/0!</v>
      </c>
    </row>
    <row r="36" spans="1:10" x14ac:dyDescent="0.25">
      <c r="A36" s="1">
        <v>26</v>
      </c>
      <c r="B36" s="1" t="str">
        <f>ACP!B36</f>
        <v>FEDERAL BANK</v>
      </c>
      <c r="C36" s="4"/>
      <c r="D36" s="4"/>
      <c r="E36" s="5" t="e">
        <f t="shared" si="0"/>
        <v>#DIV/0!</v>
      </c>
      <c r="F36" s="4">
        <f>ACP!R36</f>
        <v>12155</v>
      </c>
      <c r="G36" s="4">
        <f>ACP!S36</f>
        <v>6091</v>
      </c>
      <c r="H36" s="5">
        <f t="shared" si="1"/>
        <v>0.50111065405183053</v>
      </c>
      <c r="I36" s="6" t="e">
        <f t="shared" si="2"/>
        <v>#DIV/0!</v>
      </c>
      <c r="J36" s="6" t="e">
        <f t="shared" si="2"/>
        <v>#DIV/0!</v>
      </c>
    </row>
    <row r="37" spans="1:10" x14ac:dyDescent="0.25">
      <c r="A37" s="1">
        <v>27</v>
      </c>
      <c r="B37" s="1" t="str">
        <f>ACP!B37</f>
        <v>JAMMU KASHMIR BANK</v>
      </c>
      <c r="C37" s="4"/>
      <c r="D37" s="4"/>
      <c r="E37" s="5" t="e">
        <f t="shared" si="0"/>
        <v>#DIV/0!</v>
      </c>
      <c r="F37" s="4">
        <f>ACP!R37</f>
        <v>1453</v>
      </c>
      <c r="G37" s="4">
        <f>ACP!S37</f>
        <v>1283</v>
      </c>
      <c r="H37" s="5">
        <f t="shared" si="1"/>
        <v>0.88300068823124567</v>
      </c>
      <c r="I37" s="6" t="e">
        <f t="shared" si="2"/>
        <v>#DIV/0!</v>
      </c>
      <c r="J37" s="6" t="e">
        <f t="shared" si="2"/>
        <v>#DIV/0!</v>
      </c>
    </row>
    <row r="38" spans="1:10" x14ac:dyDescent="0.25">
      <c r="A38" s="1">
        <v>28</v>
      </c>
      <c r="B38" s="1" t="str">
        <f>ACP!B38</f>
        <v>SOUTH INDIAN BANK</v>
      </c>
      <c r="C38" s="4"/>
      <c r="D38" s="4"/>
      <c r="E38" s="5" t="e">
        <f t="shared" si="0"/>
        <v>#DIV/0!</v>
      </c>
      <c r="F38" s="4">
        <f>ACP!R38</f>
        <v>1309</v>
      </c>
      <c r="G38" s="4">
        <f>ACP!S38</f>
        <v>0</v>
      </c>
      <c r="H38" s="5">
        <f t="shared" si="1"/>
        <v>0</v>
      </c>
      <c r="I38" s="6" t="e">
        <f t="shared" si="2"/>
        <v>#DIV/0!</v>
      </c>
      <c r="J38" s="6" t="e">
        <f t="shared" si="2"/>
        <v>#DIV/0!</v>
      </c>
    </row>
    <row r="39" spans="1:10" x14ac:dyDescent="0.25">
      <c r="A39" s="1">
        <v>29</v>
      </c>
      <c r="B39" s="1" t="str">
        <f>ACP!B39</f>
        <v>AXIS  BANK</v>
      </c>
      <c r="C39" s="4"/>
      <c r="D39" s="4"/>
      <c r="E39" s="5" t="e">
        <f t="shared" si="0"/>
        <v>#DIV/0!</v>
      </c>
      <c r="F39" s="4">
        <f>ACP!R39</f>
        <v>108724</v>
      </c>
      <c r="G39" s="4">
        <f>ACP!S39</f>
        <v>110319</v>
      </c>
      <c r="H39" s="5">
        <f t="shared" si="1"/>
        <v>1.0146701740186159</v>
      </c>
      <c r="I39" s="6" t="e">
        <f t="shared" si="2"/>
        <v>#DIV/0!</v>
      </c>
      <c r="J39" s="6" t="e">
        <f t="shared" si="2"/>
        <v>#DIV/0!</v>
      </c>
    </row>
    <row r="40" spans="1:10" x14ac:dyDescent="0.25">
      <c r="A40" s="1">
        <v>30</v>
      </c>
      <c r="B40" s="1" t="str">
        <f>ACP!B40</f>
        <v>HDFC BANK</v>
      </c>
      <c r="C40" s="4"/>
      <c r="D40" s="4"/>
      <c r="E40" s="5" t="e">
        <f t="shared" si="0"/>
        <v>#DIV/0!</v>
      </c>
      <c r="F40" s="4">
        <f>ACP!R40</f>
        <v>127215</v>
      </c>
      <c r="G40" s="4">
        <f>ACP!S40</f>
        <v>218798</v>
      </c>
      <c r="H40" s="5">
        <f t="shared" si="1"/>
        <v>1.7199072436426521</v>
      </c>
      <c r="I40" s="6" t="e">
        <f t="shared" si="2"/>
        <v>#DIV/0!</v>
      </c>
      <c r="J40" s="6" t="e">
        <f t="shared" si="2"/>
        <v>#DIV/0!</v>
      </c>
    </row>
    <row r="41" spans="1:10" x14ac:dyDescent="0.25">
      <c r="A41" s="1">
        <v>31</v>
      </c>
      <c r="B41" s="1" t="str">
        <f>ACP!B41</f>
        <v>INDUSIND BANK</v>
      </c>
      <c r="C41" s="4"/>
      <c r="D41" s="4"/>
      <c r="E41" s="5" t="e">
        <f t="shared" si="0"/>
        <v>#DIV/0!</v>
      </c>
      <c r="F41" s="4">
        <f>ACP!R41</f>
        <v>25339</v>
      </c>
      <c r="G41" s="4">
        <f>ACP!S41</f>
        <v>70856</v>
      </c>
      <c r="H41" s="5">
        <f t="shared" si="1"/>
        <v>2.796321875369983</v>
      </c>
      <c r="I41" s="6" t="e">
        <f t="shared" si="2"/>
        <v>#DIV/0!</v>
      </c>
      <c r="J41" s="6" t="e">
        <f t="shared" si="2"/>
        <v>#DIV/0!</v>
      </c>
    </row>
    <row r="42" spans="1:10" x14ac:dyDescent="0.25">
      <c r="A42" s="1">
        <v>32</v>
      </c>
      <c r="B42" s="1" t="str">
        <f>ACP!B42</f>
        <v>KARNATAKA BANK</v>
      </c>
      <c r="C42" s="4"/>
      <c r="D42" s="4"/>
      <c r="E42" s="5" t="e">
        <f t="shared" si="0"/>
        <v>#DIV/0!</v>
      </c>
      <c r="F42" s="4">
        <f>ACP!R42</f>
        <v>1309</v>
      </c>
      <c r="G42" s="4">
        <f>ACP!S42</f>
        <v>281</v>
      </c>
      <c r="H42" s="5">
        <f t="shared" si="1"/>
        <v>0.21466768525592056</v>
      </c>
      <c r="I42" s="6" t="e">
        <f t="shared" si="2"/>
        <v>#DIV/0!</v>
      </c>
      <c r="J42" s="6" t="e">
        <f t="shared" si="2"/>
        <v>#DIV/0!</v>
      </c>
    </row>
    <row r="43" spans="1:10" x14ac:dyDescent="0.25">
      <c r="A43" s="1">
        <v>33</v>
      </c>
      <c r="B43" s="1" t="str">
        <f>ACP!B43</f>
        <v>KOTAK MAHINDRA</v>
      </c>
      <c r="C43" s="4"/>
      <c r="D43" s="4"/>
      <c r="E43" s="5" t="e">
        <f t="shared" si="0"/>
        <v>#DIV/0!</v>
      </c>
      <c r="F43" s="4">
        <f>ACP!R43</f>
        <v>13692</v>
      </c>
      <c r="G43" s="4">
        <f>ACP!S43</f>
        <v>6251</v>
      </c>
      <c r="H43" s="5">
        <f t="shared" si="1"/>
        <v>0.45654396728016361</v>
      </c>
      <c r="I43" s="6" t="e">
        <f t="shared" si="2"/>
        <v>#DIV/0!</v>
      </c>
      <c r="J43" s="6" t="e">
        <f t="shared" si="2"/>
        <v>#DIV/0!</v>
      </c>
    </row>
    <row r="44" spans="1:10" x14ac:dyDescent="0.25">
      <c r="A44" s="1">
        <v>34</v>
      </c>
      <c r="B44" s="1" t="str">
        <f>ACP!B44</f>
        <v>YES BANK</v>
      </c>
      <c r="C44" s="4"/>
      <c r="D44" s="4"/>
      <c r="E44" s="5" t="e">
        <f t="shared" si="0"/>
        <v>#DIV/0!</v>
      </c>
      <c r="F44" s="4">
        <f>ACP!R44</f>
        <v>2761</v>
      </c>
      <c r="G44" s="4">
        <f>ACP!S44</f>
        <v>3579</v>
      </c>
      <c r="H44" s="5">
        <f t="shared" si="1"/>
        <v>1.2962694675842086</v>
      </c>
      <c r="I44" s="6" t="e">
        <f t="shared" si="2"/>
        <v>#DIV/0!</v>
      </c>
      <c r="J44" s="6" t="e">
        <f t="shared" si="2"/>
        <v>#DIV/0!</v>
      </c>
    </row>
    <row r="45" spans="1:10" x14ac:dyDescent="0.25">
      <c r="A45" s="1">
        <v>35</v>
      </c>
      <c r="B45" s="1" t="str">
        <f>ACP!B45</f>
        <v>BANDHAN BANK</v>
      </c>
      <c r="C45" s="4"/>
      <c r="D45" s="4"/>
      <c r="E45" s="5" t="e">
        <f t="shared" si="0"/>
        <v>#DIV/0!</v>
      </c>
      <c r="F45" s="4">
        <f>ACP!R45</f>
        <v>137005</v>
      </c>
      <c r="G45" s="4">
        <f>ACP!S45</f>
        <v>430798</v>
      </c>
      <c r="H45" s="5">
        <f t="shared" si="1"/>
        <v>3.1443961899200761</v>
      </c>
      <c r="I45" s="6" t="e">
        <f t="shared" si="2"/>
        <v>#DIV/0!</v>
      </c>
      <c r="J45" s="6" t="e">
        <f t="shared" si="2"/>
        <v>#DIV/0!</v>
      </c>
    </row>
    <row r="46" spans="1:10" x14ac:dyDescent="0.25">
      <c r="A46" s="20" t="s">
        <v>53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>
        <f>ACP!R46</f>
        <v>7654009</v>
      </c>
      <c r="G46" s="7">
        <f>ACP!S46</f>
        <v>6863169</v>
      </c>
      <c r="H46" s="8">
        <f t="shared" si="1"/>
        <v>0.89667636920730043</v>
      </c>
      <c r="I46" s="9" t="e">
        <f t="shared" si="2"/>
        <v>#DIV/0!</v>
      </c>
      <c r="J46" s="9" t="e">
        <f t="shared" si="2"/>
        <v>#DIV/0!</v>
      </c>
    </row>
    <row r="47" spans="1:10" x14ac:dyDescent="0.25">
      <c r="A47" s="13"/>
      <c r="B47" s="24" t="s">
        <v>54</v>
      </c>
      <c r="C47" s="5" t="s">
        <v>70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str">
        <f>ACP!B48</f>
        <v>STATE CO-OP. BANK</v>
      </c>
      <c r="C48" s="4"/>
      <c r="D48" s="4"/>
      <c r="E48" s="5" t="e">
        <f t="shared" si="0"/>
        <v>#DIV/0!</v>
      </c>
      <c r="F48" s="4">
        <f>ACP!R48</f>
        <v>100000</v>
      </c>
      <c r="G48" s="4">
        <f>ACP!S48</f>
        <v>182546</v>
      </c>
      <c r="H48" s="5">
        <f t="shared" si="1"/>
        <v>1.8254600000000001</v>
      </c>
      <c r="I48" s="6" t="e">
        <f t="shared" si="2"/>
        <v>#DIV/0!</v>
      </c>
      <c r="J48" s="6" t="e">
        <f t="shared" si="2"/>
        <v>#DIV/0!</v>
      </c>
    </row>
    <row r="49" spans="1:10" x14ac:dyDescent="0.25">
      <c r="A49" s="22" t="s">
        <v>56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>
        <f>ACP!R49</f>
        <v>100000</v>
      </c>
      <c r="G49" s="7">
        <f>ACP!S49</f>
        <v>182546</v>
      </c>
      <c r="H49" s="8">
        <f t="shared" si="1"/>
        <v>1.8254600000000001</v>
      </c>
      <c r="I49" s="9" t="e">
        <f t="shared" si="2"/>
        <v>#DIV/0!</v>
      </c>
      <c r="J49" s="9" t="e">
        <f t="shared" si="2"/>
        <v>#DIV/0!</v>
      </c>
    </row>
    <row r="50" spans="1:10" x14ac:dyDescent="0.25">
      <c r="A50" s="13"/>
      <c r="B50" s="25" t="s">
        <v>58</v>
      </c>
      <c r="C50" s="5" t="s">
        <v>70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str">
        <f>ACP!B51</f>
        <v>MADHYA BIHAR GRAMIN BANK</v>
      </c>
      <c r="C51" s="4"/>
      <c r="D51" s="4"/>
      <c r="E51" s="5" t="e">
        <f t="shared" si="0"/>
        <v>#DIV/0!</v>
      </c>
      <c r="F51" s="4">
        <f>ACP!R51</f>
        <v>748093</v>
      </c>
      <c r="G51" s="4">
        <f>ACP!S51</f>
        <v>606343</v>
      </c>
      <c r="H51" s="5">
        <f t="shared" si="1"/>
        <v>0.81051821097109589</v>
      </c>
      <c r="I51" s="6" t="e">
        <f t="shared" si="2"/>
        <v>#DIV/0!</v>
      </c>
      <c r="J51" s="6" t="e">
        <f t="shared" si="2"/>
        <v>#DIV/0!</v>
      </c>
    </row>
    <row r="52" spans="1:10" x14ac:dyDescent="0.25">
      <c r="A52" s="1">
        <v>38</v>
      </c>
      <c r="B52" s="1" t="str">
        <f>ACP!B51</f>
        <v>MADHYA BIHAR GRAMIN BANK</v>
      </c>
      <c r="C52" s="4"/>
      <c r="D52" s="4"/>
      <c r="E52" s="5" t="e">
        <f t="shared" si="0"/>
        <v>#DIV/0!</v>
      </c>
      <c r="F52" s="4">
        <f>ACP!R52</f>
        <v>392555</v>
      </c>
      <c r="G52" s="4">
        <f>ACP!S52</f>
        <v>253413</v>
      </c>
      <c r="H52" s="5">
        <f t="shared" si="1"/>
        <v>0.64554775763905692</v>
      </c>
      <c r="I52" s="6" t="e">
        <f t="shared" si="2"/>
        <v>#DIV/0!</v>
      </c>
      <c r="J52" s="6" t="e">
        <f t="shared" si="2"/>
        <v>#DIV/0!</v>
      </c>
    </row>
    <row r="53" spans="1:10" x14ac:dyDescent="0.25">
      <c r="A53" s="1">
        <v>39</v>
      </c>
      <c r="B53" s="1" t="str">
        <f>ACP!B52</f>
        <v>BIHAR GRAMIN BANK</v>
      </c>
      <c r="C53" s="4"/>
      <c r="D53" s="4"/>
      <c r="E53" s="5" t="e">
        <f t="shared" si="0"/>
        <v>#DIV/0!</v>
      </c>
      <c r="F53" s="4">
        <f>ACP!R53</f>
        <v>1105343</v>
      </c>
      <c r="G53" s="4">
        <f>ACP!S53</f>
        <v>885467</v>
      </c>
      <c r="H53" s="5">
        <f t="shared" si="1"/>
        <v>0.80107894110696864</v>
      </c>
      <c r="I53" s="6" t="e">
        <f t="shared" si="2"/>
        <v>#DIV/0!</v>
      </c>
      <c r="J53" s="6" t="e">
        <f t="shared" si="2"/>
        <v>#DIV/0!</v>
      </c>
    </row>
    <row r="54" spans="1:10" x14ac:dyDescent="0.25">
      <c r="A54" s="22" t="s">
        <v>62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>
        <f>ACP!R54</f>
        <v>2245991</v>
      </c>
      <c r="G54" s="7">
        <f>ACP!S54</f>
        <v>1745223</v>
      </c>
      <c r="H54" s="8">
        <f t="shared" si="1"/>
        <v>0.7770391778061444</v>
      </c>
      <c r="I54" s="9" t="e">
        <f t="shared" si="2"/>
        <v>#DIV/0!</v>
      </c>
      <c r="J54" s="9" t="e">
        <f t="shared" si="2"/>
        <v>#DIV/0!</v>
      </c>
    </row>
    <row r="55" spans="1:10" x14ac:dyDescent="0.25">
      <c r="A55" s="23" t="s">
        <v>63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>
        <f>ACP!R55</f>
        <v>10000000</v>
      </c>
      <c r="G55" s="10">
        <f>ACP!S55</f>
        <v>8790938</v>
      </c>
      <c r="H55" s="11">
        <f t="shared" si="1"/>
        <v>0.87909380000000004</v>
      </c>
      <c r="I55" s="12" t="e">
        <f t="shared" si="2"/>
        <v>#DIV/0!</v>
      </c>
      <c r="J55" s="12" t="e">
        <f t="shared" si="2"/>
        <v>#DIV/0!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ACP</vt:lpstr>
      <vt:lpstr>Acp Tar Ach Com with Previous</vt:lpstr>
      <vt:lpstr>ACP!Print_Area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2017-04-25T06:09:43Z</cp:lastPrinted>
  <dcterms:created xsi:type="dcterms:W3CDTF">2013-08-22T12:33:56Z</dcterms:created>
  <dcterms:modified xsi:type="dcterms:W3CDTF">2017-04-27T07:47:01Z</dcterms:modified>
</cp:coreProperties>
</file>