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PRE FINAL\"/>
    </mc:Choice>
  </mc:AlternateContent>
  <bookViews>
    <workbookView xWindow="360" yWindow="60" windowWidth="5655" windowHeight="6660"/>
  </bookViews>
  <sheets>
    <sheet name="ACP" sheetId="5" r:id="rId1"/>
    <sheet name="Acp Tar Ach Com with Previous" sheetId="6" r:id="rId2"/>
  </sheets>
  <calcPr calcId="152511"/>
</workbook>
</file>

<file path=xl/calcChain.xml><?xml version="1.0" encoding="utf-8"?>
<calcChain xmlns="http://schemas.openxmlformats.org/spreadsheetml/2006/main">
  <c r="D57" i="6" l="1"/>
  <c r="C57" i="6"/>
  <c r="E56" i="6"/>
  <c r="E55" i="6"/>
  <c r="E54" i="6"/>
  <c r="D52" i="6"/>
  <c r="C52" i="6"/>
  <c r="E51" i="6"/>
  <c r="E50" i="6"/>
  <c r="E49" i="6"/>
  <c r="G48" i="6"/>
  <c r="J48" i="6" s="1"/>
  <c r="F48" i="6"/>
  <c r="I48" i="6" s="1"/>
  <c r="E48" i="6"/>
  <c r="E52" i="6" s="1"/>
  <c r="E46" i="6"/>
  <c r="D46" i="6"/>
  <c r="C46" i="6"/>
  <c r="E45" i="6"/>
  <c r="E44" i="6"/>
  <c r="E43" i="6"/>
  <c r="E42" i="6"/>
  <c r="E41" i="6"/>
  <c r="E40" i="6"/>
  <c r="E39" i="6"/>
  <c r="E38" i="6"/>
  <c r="E37" i="6"/>
  <c r="E36" i="6"/>
  <c r="E35" i="6"/>
  <c r="E33" i="6"/>
  <c r="B33" i="6"/>
  <c r="E32" i="6"/>
  <c r="E31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4" i="6"/>
  <c r="E13" i="6"/>
  <c r="E12" i="6"/>
  <c r="E11" i="6"/>
  <c r="E10" i="6"/>
  <c r="E9" i="6"/>
  <c r="E8" i="6"/>
  <c r="A3" i="6"/>
  <c r="P54" i="5"/>
  <c r="O54" i="5"/>
  <c r="J54" i="5"/>
  <c r="I54" i="5"/>
  <c r="G54" i="5"/>
  <c r="F54" i="5"/>
  <c r="D54" i="5"/>
  <c r="C54" i="5"/>
  <c r="Q53" i="5"/>
  <c r="M53" i="5"/>
  <c r="L53" i="5"/>
  <c r="R53" i="5" s="1"/>
  <c r="F56" i="6" s="1"/>
  <c r="I56" i="6" s="1"/>
  <c r="K53" i="5"/>
  <c r="H53" i="5"/>
  <c r="E53" i="5"/>
  <c r="S52" i="5"/>
  <c r="T52" i="5" s="1"/>
  <c r="Q52" i="5"/>
  <c r="M52" i="5"/>
  <c r="L52" i="5"/>
  <c r="R52" i="5" s="1"/>
  <c r="F55" i="6" s="1"/>
  <c r="I55" i="6" s="1"/>
  <c r="K52" i="5"/>
  <c r="H52" i="5"/>
  <c r="E52" i="5"/>
  <c r="Q51" i="5"/>
  <c r="M51" i="5"/>
  <c r="S51" i="5" s="1"/>
  <c r="G54" i="6" s="1"/>
  <c r="L51" i="5"/>
  <c r="R51" i="5" s="1"/>
  <c r="F54" i="6" s="1"/>
  <c r="I54" i="6" s="1"/>
  <c r="K51" i="5"/>
  <c r="H51" i="5"/>
  <c r="E51" i="5"/>
  <c r="S50" i="5"/>
  <c r="R50" i="5"/>
  <c r="P49" i="5"/>
  <c r="O49" i="5"/>
  <c r="J49" i="5"/>
  <c r="I49" i="5"/>
  <c r="G49" i="5"/>
  <c r="F49" i="5"/>
  <c r="D49" i="5"/>
  <c r="C49" i="5"/>
  <c r="G51" i="6"/>
  <c r="F51" i="6"/>
  <c r="I51" i="6" s="1"/>
  <c r="Q48" i="5"/>
  <c r="M48" i="5"/>
  <c r="L48" i="5"/>
  <c r="R48" i="5" s="1"/>
  <c r="F50" i="6" s="1"/>
  <c r="I50" i="6" s="1"/>
  <c r="K48" i="5"/>
  <c r="H48" i="5"/>
  <c r="E48" i="5"/>
  <c r="Q47" i="5"/>
  <c r="M47" i="5"/>
  <c r="L47" i="5"/>
  <c r="R47" i="5" s="1"/>
  <c r="F49" i="6" s="1"/>
  <c r="I49" i="6" s="1"/>
  <c r="K47" i="5"/>
  <c r="H47" i="5"/>
  <c r="E47" i="5"/>
  <c r="P45" i="5"/>
  <c r="O45" i="5"/>
  <c r="J45" i="5"/>
  <c r="I45" i="5"/>
  <c r="G45" i="5"/>
  <c r="F45" i="5"/>
  <c r="D45" i="5"/>
  <c r="C45" i="5"/>
  <c r="Q44" i="5"/>
  <c r="M44" i="5"/>
  <c r="L44" i="5"/>
  <c r="R44" i="5" s="1"/>
  <c r="F45" i="6" s="1"/>
  <c r="I45" i="6" s="1"/>
  <c r="K44" i="5"/>
  <c r="H44" i="5"/>
  <c r="E44" i="5"/>
  <c r="Q43" i="5"/>
  <c r="M43" i="5"/>
  <c r="S43" i="5" s="1"/>
  <c r="G44" i="6" s="1"/>
  <c r="L43" i="5"/>
  <c r="R43" i="5" s="1"/>
  <c r="F44" i="6" s="1"/>
  <c r="I44" i="6" s="1"/>
  <c r="K43" i="5"/>
  <c r="H43" i="5"/>
  <c r="E43" i="5"/>
  <c r="Q42" i="5"/>
  <c r="M42" i="5"/>
  <c r="L42" i="5"/>
  <c r="R42" i="5" s="1"/>
  <c r="F43" i="6" s="1"/>
  <c r="I43" i="6" s="1"/>
  <c r="K42" i="5"/>
  <c r="H42" i="5"/>
  <c r="E42" i="5"/>
  <c r="S41" i="5"/>
  <c r="G42" i="6" s="1"/>
  <c r="Q41" i="5"/>
  <c r="M41" i="5"/>
  <c r="L41" i="5"/>
  <c r="R41" i="5" s="1"/>
  <c r="F42" i="6" s="1"/>
  <c r="I42" i="6" s="1"/>
  <c r="K41" i="5"/>
  <c r="H41" i="5"/>
  <c r="E41" i="5"/>
  <c r="S40" i="5"/>
  <c r="G41" i="6" s="1"/>
  <c r="R40" i="5"/>
  <c r="F41" i="6" s="1"/>
  <c r="I41" i="6" s="1"/>
  <c r="Q40" i="5"/>
  <c r="M40" i="5"/>
  <c r="L40" i="5"/>
  <c r="K40" i="5"/>
  <c r="H40" i="5"/>
  <c r="E40" i="5"/>
  <c r="Q39" i="5"/>
  <c r="M39" i="5"/>
  <c r="S39" i="5" s="1"/>
  <c r="L39" i="5"/>
  <c r="R39" i="5" s="1"/>
  <c r="F40" i="6" s="1"/>
  <c r="I40" i="6" s="1"/>
  <c r="K39" i="5"/>
  <c r="H39" i="5"/>
  <c r="E39" i="5"/>
  <c r="Q38" i="5"/>
  <c r="M38" i="5"/>
  <c r="S38" i="5" s="1"/>
  <c r="G39" i="6" s="1"/>
  <c r="L38" i="5"/>
  <c r="R38" i="5" s="1"/>
  <c r="F39" i="6" s="1"/>
  <c r="I39" i="6" s="1"/>
  <c r="K38" i="5"/>
  <c r="H38" i="5"/>
  <c r="E38" i="5"/>
  <c r="Q37" i="5"/>
  <c r="M37" i="5"/>
  <c r="S37" i="5" s="1"/>
  <c r="L37" i="5"/>
  <c r="R37" i="5" s="1"/>
  <c r="F38" i="6" s="1"/>
  <c r="I38" i="6" s="1"/>
  <c r="K37" i="5"/>
  <c r="H37" i="5"/>
  <c r="E37" i="5"/>
  <c r="Q36" i="5"/>
  <c r="M36" i="5"/>
  <c r="S36" i="5" s="1"/>
  <c r="G37" i="6" s="1"/>
  <c r="L36" i="5"/>
  <c r="R36" i="5" s="1"/>
  <c r="F37" i="6" s="1"/>
  <c r="I37" i="6" s="1"/>
  <c r="K36" i="5"/>
  <c r="H36" i="5"/>
  <c r="E36" i="5"/>
  <c r="Q35" i="5"/>
  <c r="M35" i="5"/>
  <c r="S35" i="5" s="1"/>
  <c r="L35" i="5"/>
  <c r="R35" i="5" s="1"/>
  <c r="F36" i="6" s="1"/>
  <c r="I36" i="6" s="1"/>
  <c r="K35" i="5"/>
  <c r="H35" i="5"/>
  <c r="E35" i="5"/>
  <c r="Q34" i="5"/>
  <c r="M34" i="5"/>
  <c r="S34" i="5" s="1"/>
  <c r="G35" i="6" s="1"/>
  <c r="L34" i="5"/>
  <c r="R34" i="5" s="1"/>
  <c r="F35" i="6" s="1"/>
  <c r="I35" i="6" s="1"/>
  <c r="K34" i="5"/>
  <c r="H34" i="5"/>
  <c r="E34" i="5"/>
  <c r="M33" i="5"/>
  <c r="L33" i="5"/>
  <c r="Q32" i="5"/>
  <c r="M32" i="5"/>
  <c r="S32" i="5" s="1"/>
  <c r="G33" i="6" s="1"/>
  <c r="L32" i="5"/>
  <c r="R32" i="5" s="1"/>
  <c r="F33" i="6" s="1"/>
  <c r="I33" i="6" s="1"/>
  <c r="K32" i="5"/>
  <c r="H32" i="5"/>
  <c r="E32" i="5"/>
  <c r="R31" i="5"/>
  <c r="F32" i="6" s="1"/>
  <c r="I32" i="6" s="1"/>
  <c r="Q31" i="5"/>
  <c r="M31" i="5"/>
  <c r="S31" i="5" s="1"/>
  <c r="L31" i="5"/>
  <c r="K31" i="5"/>
  <c r="H31" i="5"/>
  <c r="E31" i="5"/>
  <c r="Q30" i="5"/>
  <c r="M30" i="5"/>
  <c r="S30" i="5" s="1"/>
  <c r="G31" i="6" s="1"/>
  <c r="J31" i="6" s="1"/>
  <c r="L30" i="5"/>
  <c r="R30" i="5" s="1"/>
  <c r="F31" i="6" s="1"/>
  <c r="I31" i="6" s="1"/>
  <c r="K30" i="5"/>
  <c r="H30" i="5"/>
  <c r="E30" i="5"/>
  <c r="S29" i="5"/>
  <c r="R29" i="5"/>
  <c r="Q28" i="5"/>
  <c r="M28" i="5"/>
  <c r="S28" i="5" s="1"/>
  <c r="G29" i="6" s="1"/>
  <c r="L28" i="5"/>
  <c r="R28" i="5" s="1"/>
  <c r="F29" i="6" s="1"/>
  <c r="I29" i="6" s="1"/>
  <c r="K28" i="5"/>
  <c r="H28" i="5"/>
  <c r="E28" i="5"/>
  <c r="Q27" i="5"/>
  <c r="M27" i="5"/>
  <c r="S27" i="5" s="1"/>
  <c r="L27" i="5"/>
  <c r="R27" i="5" s="1"/>
  <c r="F28" i="6" s="1"/>
  <c r="I28" i="6" s="1"/>
  <c r="K27" i="5"/>
  <c r="H27" i="5"/>
  <c r="E27" i="5"/>
  <c r="Q26" i="5"/>
  <c r="M26" i="5"/>
  <c r="S26" i="5" s="1"/>
  <c r="G27" i="6" s="1"/>
  <c r="L26" i="5"/>
  <c r="R26" i="5" s="1"/>
  <c r="F27" i="6" s="1"/>
  <c r="I27" i="6" s="1"/>
  <c r="K26" i="5"/>
  <c r="H26" i="5"/>
  <c r="E26" i="5"/>
  <c r="Q25" i="5"/>
  <c r="M25" i="5"/>
  <c r="S25" i="5" s="1"/>
  <c r="L25" i="5"/>
  <c r="R25" i="5" s="1"/>
  <c r="F26" i="6" s="1"/>
  <c r="I26" i="6" s="1"/>
  <c r="K25" i="5"/>
  <c r="H25" i="5"/>
  <c r="E25" i="5"/>
  <c r="Q24" i="5"/>
  <c r="M24" i="5"/>
  <c r="S24" i="5" s="1"/>
  <c r="G25" i="6" s="1"/>
  <c r="L24" i="5"/>
  <c r="R24" i="5" s="1"/>
  <c r="F25" i="6" s="1"/>
  <c r="I25" i="6" s="1"/>
  <c r="K24" i="5"/>
  <c r="H24" i="5"/>
  <c r="E24" i="5"/>
  <c r="Q23" i="5"/>
  <c r="M23" i="5"/>
  <c r="S23" i="5" s="1"/>
  <c r="L23" i="5"/>
  <c r="R23" i="5" s="1"/>
  <c r="F24" i="6" s="1"/>
  <c r="I24" i="6" s="1"/>
  <c r="K23" i="5"/>
  <c r="H23" i="5"/>
  <c r="E23" i="5"/>
  <c r="Q22" i="5"/>
  <c r="M22" i="5"/>
  <c r="S22" i="5" s="1"/>
  <c r="G23" i="6" s="1"/>
  <c r="L22" i="5"/>
  <c r="R22" i="5" s="1"/>
  <c r="F23" i="6" s="1"/>
  <c r="I23" i="6" s="1"/>
  <c r="K22" i="5"/>
  <c r="H22" i="5"/>
  <c r="E22" i="5"/>
  <c r="Q21" i="5"/>
  <c r="M21" i="5"/>
  <c r="S21" i="5" s="1"/>
  <c r="L21" i="5"/>
  <c r="R21" i="5" s="1"/>
  <c r="F22" i="6" s="1"/>
  <c r="I22" i="6" s="1"/>
  <c r="K21" i="5"/>
  <c r="H21" i="5"/>
  <c r="E21" i="5"/>
  <c r="Q20" i="5"/>
  <c r="M20" i="5"/>
  <c r="S20" i="5" s="1"/>
  <c r="G21" i="6" s="1"/>
  <c r="L20" i="5"/>
  <c r="R20" i="5" s="1"/>
  <c r="F21" i="6" s="1"/>
  <c r="I21" i="6" s="1"/>
  <c r="K20" i="5"/>
  <c r="H20" i="5"/>
  <c r="E20" i="5"/>
  <c r="Q19" i="5"/>
  <c r="M19" i="5"/>
  <c r="S19" i="5" s="1"/>
  <c r="L19" i="5"/>
  <c r="R19" i="5" s="1"/>
  <c r="F20" i="6" s="1"/>
  <c r="I20" i="6" s="1"/>
  <c r="K19" i="5"/>
  <c r="H19" i="5"/>
  <c r="E19" i="5"/>
  <c r="Q18" i="5"/>
  <c r="M18" i="5"/>
  <c r="S18" i="5" s="1"/>
  <c r="G19" i="6" s="1"/>
  <c r="L18" i="5"/>
  <c r="R18" i="5" s="1"/>
  <c r="F19" i="6" s="1"/>
  <c r="I19" i="6" s="1"/>
  <c r="K18" i="5"/>
  <c r="H18" i="5"/>
  <c r="E18" i="5"/>
  <c r="Q17" i="5"/>
  <c r="M17" i="5"/>
  <c r="S17" i="5" s="1"/>
  <c r="L17" i="5"/>
  <c r="R17" i="5" s="1"/>
  <c r="F18" i="6" s="1"/>
  <c r="I18" i="6" s="1"/>
  <c r="K17" i="5"/>
  <c r="H17" i="5"/>
  <c r="E17" i="5"/>
  <c r="Q16" i="5"/>
  <c r="M16" i="5"/>
  <c r="S16" i="5" s="1"/>
  <c r="G17" i="6" s="1"/>
  <c r="L16" i="5"/>
  <c r="R16" i="5" s="1"/>
  <c r="F17" i="6" s="1"/>
  <c r="I17" i="6" s="1"/>
  <c r="K16" i="5"/>
  <c r="H16" i="5"/>
  <c r="E16" i="5"/>
  <c r="Q15" i="5"/>
  <c r="M15" i="5"/>
  <c r="S15" i="5" s="1"/>
  <c r="L15" i="5"/>
  <c r="R15" i="5" s="1"/>
  <c r="F16" i="6" s="1"/>
  <c r="I16" i="6" s="1"/>
  <c r="K15" i="5"/>
  <c r="H15" i="5"/>
  <c r="E15" i="5"/>
  <c r="S14" i="5"/>
  <c r="R14" i="5"/>
  <c r="Q13" i="5"/>
  <c r="M13" i="5"/>
  <c r="S13" i="5" s="1"/>
  <c r="L13" i="5"/>
  <c r="R13" i="5" s="1"/>
  <c r="F14" i="6" s="1"/>
  <c r="I14" i="6" s="1"/>
  <c r="K13" i="5"/>
  <c r="H13" i="5"/>
  <c r="E13" i="5"/>
  <c r="Q12" i="5"/>
  <c r="M12" i="5"/>
  <c r="S12" i="5" s="1"/>
  <c r="G13" i="6" s="1"/>
  <c r="J13" i="6" s="1"/>
  <c r="L12" i="5"/>
  <c r="K12" i="5"/>
  <c r="H12" i="5"/>
  <c r="E12" i="5"/>
  <c r="Q11" i="5"/>
  <c r="M11" i="5"/>
  <c r="L11" i="5"/>
  <c r="R11" i="5" s="1"/>
  <c r="F12" i="6" s="1"/>
  <c r="I12" i="6" s="1"/>
  <c r="K11" i="5"/>
  <c r="H11" i="5"/>
  <c r="E11" i="5"/>
  <c r="Q10" i="5"/>
  <c r="M10" i="5"/>
  <c r="S10" i="5" s="1"/>
  <c r="G11" i="6" s="1"/>
  <c r="J11" i="6" s="1"/>
  <c r="L10" i="5"/>
  <c r="R10" i="5" s="1"/>
  <c r="F11" i="6" s="1"/>
  <c r="I11" i="6" s="1"/>
  <c r="K10" i="5"/>
  <c r="H10" i="5"/>
  <c r="E10" i="5"/>
  <c r="Q9" i="5"/>
  <c r="M9" i="5"/>
  <c r="L9" i="5"/>
  <c r="R9" i="5" s="1"/>
  <c r="F10" i="6" s="1"/>
  <c r="I10" i="6" s="1"/>
  <c r="K9" i="5"/>
  <c r="H9" i="5"/>
  <c r="E9" i="5"/>
  <c r="Q8" i="5"/>
  <c r="M8" i="5"/>
  <c r="S8" i="5" s="1"/>
  <c r="G9" i="6" s="1"/>
  <c r="L8" i="5"/>
  <c r="R8" i="5" s="1"/>
  <c r="F9" i="6" s="1"/>
  <c r="I9" i="6" s="1"/>
  <c r="K8" i="5"/>
  <c r="H8" i="5"/>
  <c r="E8" i="5"/>
  <c r="Q7" i="5"/>
  <c r="M7" i="5"/>
  <c r="L7" i="5"/>
  <c r="R7" i="5" s="1"/>
  <c r="F8" i="6" s="1"/>
  <c r="I8" i="6" s="1"/>
  <c r="K7" i="5"/>
  <c r="H7" i="5"/>
  <c r="E7" i="5"/>
  <c r="K45" i="5" l="1"/>
  <c r="N41" i="5"/>
  <c r="N12" i="5"/>
  <c r="N44" i="5"/>
  <c r="E49" i="5"/>
  <c r="C55" i="5"/>
  <c r="M49" i="5"/>
  <c r="E54" i="5"/>
  <c r="K54" i="5"/>
  <c r="N36" i="5"/>
  <c r="P55" i="5"/>
  <c r="N9" i="5"/>
  <c r="G55" i="5"/>
  <c r="N11" i="5"/>
  <c r="N20" i="5"/>
  <c r="N24" i="5"/>
  <c r="N28" i="5"/>
  <c r="N32" i="5"/>
  <c r="N48" i="5"/>
  <c r="S49" i="5"/>
  <c r="G52" i="6" s="1"/>
  <c r="J52" i="6" s="1"/>
  <c r="N8" i="5"/>
  <c r="N13" i="5"/>
  <c r="N30" i="5"/>
  <c r="N34" i="5"/>
  <c r="N38" i="5"/>
  <c r="T41" i="5"/>
  <c r="L45" i="5"/>
  <c r="R45" i="5" s="1"/>
  <c r="F46" i="6" s="1"/>
  <c r="I46" i="6" s="1"/>
  <c r="T51" i="5"/>
  <c r="N53" i="5"/>
  <c r="H48" i="6"/>
  <c r="N7" i="5"/>
  <c r="N10" i="5"/>
  <c r="N15" i="5"/>
  <c r="N18" i="5"/>
  <c r="N22" i="5"/>
  <c r="N26" i="5"/>
  <c r="E45" i="5"/>
  <c r="H49" i="5"/>
  <c r="F55" i="5"/>
  <c r="J33" i="6"/>
  <c r="H33" i="6"/>
  <c r="J54" i="6"/>
  <c r="H54" i="6"/>
  <c r="G14" i="6"/>
  <c r="T13" i="5"/>
  <c r="G16" i="6"/>
  <c r="T15" i="5"/>
  <c r="J19" i="6"/>
  <c r="H19" i="6"/>
  <c r="J23" i="6"/>
  <c r="H23" i="6"/>
  <c r="J27" i="6"/>
  <c r="H27" i="6"/>
  <c r="H9" i="6"/>
  <c r="T8" i="5"/>
  <c r="S11" i="5"/>
  <c r="T16" i="5"/>
  <c r="G18" i="6"/>
  <c r="T17" i="5"/>
  <c r="T18" i="5"/>
  <c r="G20" i="6"/>
  <c r="T19" i="5"/>
  <c r="T20" i="5"/>
  <c r="G22" i="6"/>
  <c r="T21" i="5"/>
  <c r="T22" i="5"/>
  <c r="G24" i="6"/>
  <c r="T23" i="5"/>
  <c r="T24" i="5"/>
  <c r="G26" i="6"/>
  <c r="T25" i="5"/>
  <c r="T26" i="5"/>
  <c r="G28" i="6"/>
  <c r="T27" i="5"/>
  <c r="T28" i="5"/>
  <c r="T34" i="5"/>
  <c r="G36" i="6"/>
  <c r="T35" i="5"/>
  <c r="T36" i="5"/>
  <c r="G38" i="6"/>
  <c r="T37" i="5"/>
  <c r="T38" i="5"/>
  <c r="T39" i="5"/>
  <c r="J44" i="6"/>
  <c r="H44" i="6"/>
  <c r="H39" i="6"/>
  <c r="J39" i="6"/>
  <c r="H51" i="6"/>
  <c r="J51" i="6"/>
  <c r="S9" i="5"/>
  <c r="R12" i="5"/>
  <c r="F13" i="6" s="1"/>
  <c r="I13" i="6" s="1"/>
  <c r="H17" i="6"/>
  <c r="N17" i="5"/>
  <c r="N19" i="5"/>
  <c r="H21" i="6"/>
  <c r="N21" i="5"/>
  <c r="N23" i="5"/>
  <c r="H25" i="6"/>
  <c r="N25" i="5"/>
  <c r="N27" i="5"/>
  <c r="H29" i="6"/>
  <c r="H35" i="6"/>
  <c r="N35" i="5"/>
  <c r="H37" i="6"/>
  <c r="N37" i="5"/>
  <c r="N39" i="5"/>
  <c r="N42" i="5"/>
  <c r="S42" i="5"/>
  <c r="N43" i="5"/>
  <c r="N47" i="5"/>
  <c r="L49" i="5"/>
  <c r="R49" i="5" s="1"/>
  <c r="I55" i="5"/>
  <c r="K49" i="5"/>
  <c r="O55" i="5"/>
  <c r="Q54" i="5"/>
  <c r="J9" i="6"/>
  <c r="J42" i="6"/>
  <c r="H42" i="6"/>
  <c r="S7" i="5"/>
  <c r="N16" i="5"/>
  <c r="T30" i="5"/>
  <c r="T31" i="5"/>
  <c r="T32" i="5"/>
  <c r="S44" i="5"/>
  <c r="M45" i="5"/>
  <c r="S45" i="5" s="1"/>
  <c r="H45" i="5"/>
  <c r="S48" i="5"/>
  <c r="N52" i="5"/>
  <c r="J17" i="6"/>
  <c r="J21" i="6"/>
  <c r="J25" i="6"/>
  <c r="J29" i="6"/>
  <c r="J35" i="6"/>
  <c r="C58" i="6"/>
  <c r="T10" i="5"/>
  <c r="H31" i="6"/>
  <c r="N31" i="5"/>
  <c r="T43" i="5"/>
  <c r="Q45" i="5"/>
  <c r="S47" i="5"/>
  <c r="N49" i="5"/>
  <c r="N51" i="5"/>
  <c r="S53" i="5"/>
  <c r="J55" i="5"/>
  <c r="M54" i="5"/>
  <c r="H11" i="6"/>
  <c r="G32" i="6"/>
  <c r="J37" i="6"/>
  <c r="G40" i="6"/>
  <c r="H41" i="6"/>
  <c r="J41" i="6"/>
  <c r="G55" i="6"/>
  <c r="D58" i="6"/>
  <c r="E57" i="6"/>
  <c r="T40" i="5"/>
  <c r="H54" i="5"/>
  <c r="D55" i="5"/>
  <c r="E55" i="5" s="1"/>
  <c r="N40" i="5"/>
  <c r="Q49" i="5"/>
  <c r="L54" i="5"/>
  <c r="R54" i="5" s="1"/>
  <c r="F57" i="6" s="1"/>
  <c r="I57" i="6" s="1"/>
  <c r="T12" i="5" l="1"/>
  <c r="K55" i="5"/>
  <c r="H55" i="5"/>
  <c r="N45" i="5"/>
  <c r="F52" i="6"/>
  <c r="T49" i="5"/>
  <c r="H55" i="6"/>
  <c r="J55" i="6"/>
  <c r="G46" i="6"/>
  <c r="T45" i="5"/>
  <c r="T48" i="5"/>
  <c r="G50" i="6"/>
  <c r="J38" i="6"/>
  <c r="H38" i="6"/>
  <c r="H22" i="6"/>
  <c r="J22" i="6"/>
  <c r="G12" i="6"/>
  <c r="T11" i="5"/>
  <c r="J32" i="6"/>
  <c r="H32" i="6"/>
  <c r="G56" i="6"/>
  <c r="T53" i="5"/>
  <c r="H13" i="6"/>
  <c r="G10" i="6"/>
  <c r="T9" i="5"/>
  <c r="J24" i="6"/>
  <c r="H24" i="6"/>
  <c r="T47" i="5"/>
  <c r="G49" i="6"/>
  <c r="G8" i="6"/>
  <c r="T7" i="5"/>
  <c r="Q55" i="5"/>
  <c r="H26" i="6"/>
  <c r="J26" i="6"/>
  <c r="H18" i="6"/>
  <c r="J18" i="6"/>
  <c r="J16" i="6"/>
  <c r="H16" i="6"/>
  <c r="J14" i="6"/>
  <c r="H14" i="6"/>
  <c r="L55" i="5"/>
  <c r="R55" i="5" s="1"/>
  <c r="F58" i="6" s="1"/>
  <c r="I58" i="6" s="1"/>
  <c r="E58" i="6"/>
  <c r="J40" i="6"/>
  <c r="H40" i="6"/>
  <c r="N54" i="5"/>
  <c r="S54" i="5"/>
  <c r="M55" i="5"/>
  <c r="T44" i="5"/>
  <c r="G45" i="6"/>
  <c r="T42" i="5"/>
  <c r="G43" i="6"/>
  <c r="J36" i="6"/>
  <c r="H36" i="6"/>
  <c r="J28" i="6"/>
  <c r="H28" i="6"/>
  <c r="J20" i="6"/>
  <c r="H20" i="6"/>
  <c r="H43" i="6" l="1"/>
  <c r="J43" i="6"/>
  <c r="N55" i="5"/>
  <c r="S55" i="5"/>
  <c r="J50" i="6"/>
  <c r="H50" i="6"/>
  <c r="T54" i="5"/>
  <c r="G57" i="6"/>
  <c r="H8" i="6"/>
  <c r="J8" i="6"/>
  <c r="H45" i="6"/>
  <c r="J45" i="6"/>
  <c r="H49" i="6"/>
  <c r="J49" i="6"/>
  <c r="J56" i="6"/>
  <c r="H56" i="6"/>
  <c r="H12" i="6"/>
  <c r="J12" i="6"/>
  <c r="J10" i="6"/>
  <c r="H10" i="6"/>
  <c r="H46" i="6"/>
  <c r="J46" i="6"/>
  <c r="I52" i="6"/>
  <c r="H52" i="6"/>
  <c r="J57" i="6" l="1"/>
  <c r="H57" i="6"/>
  <c r="T55" i="5"/>
  <c r="G58" i="6"/>
  <c r="J58" i="6" l="1"/>
  <c r="H58" i="6"/>
</calcChain>
</file>

<file path=xl/sharedStrings.xml><?xml version="1.0" encoding="utf-8"?>
<sst xmlns="http://schemas.openxmlformats.org/spreadsheetml/2006/main" count="149" uniqueCount="77">
  <si>
    <t>STATE LEVEL BANKERS' COMMITTEE BIHAR, PATNA</t>
  </si>
  <si>
    <t>(CONVENOR- STATE BANK OF INDIA)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</si>
  <si>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</si>
  <si>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</si>
  <si>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</si>
  <si>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</si>
  <si>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</si>
  <si>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</si>
  <si>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</si>
  <si>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</si>
  <si>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</si>
  <si>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</si>
  <si>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</si>
  <si>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</si>
  <si>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</si>
  <si>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</si>
  <si>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</si>
  <si>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</si>
  <si>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</si>
  <si>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</si>
  <si>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</si>
  <si>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</si>
  <si>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</si>
  <si>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</si>
  <si>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</si>
  <si>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</si>
  <si>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</si>
  <si>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</si>
  <si>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</si>
  <si>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</si>
  <si>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</si>
  <si>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</si>
  <si>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</si>
  <si>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</si>
  <si>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</si>
  <si>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</si>
  <si>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</si>
  <si>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</si>
  <si>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</si>
  <si>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</si>
  <si>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</si>
  <si>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</si>
  <si>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</si>
  <si>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</si>
  <si>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</si>
  <si>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</si>
  <si>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</si>
  <si>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</si>
  <si>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</si>
  <si>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</si>
  <si>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</si>
  <si>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</si>
  <si>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</si>
  <si>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</si>
  <si>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</si>
  <si>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</si>
  <si>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</si>
  <si>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</si>
  <si>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</si>
  <si>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</si>
  <si>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</si>
  <si>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</si>
  <si>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</si>
  <si>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</si>
  <si>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</si>
  <si>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</si>
  <si>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</si>
  <si>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</si>
  <si>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</si>
  <si>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</si>
  <si>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</si>
  <si>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STATE BANK OF PATIAL</t>
  </si>
  <si>
    <t xml:space="preserve"> </t>
  </si>
  <si>
    <t>BOMBAY M. CO-OP. BANk</t>
  </si>
  <si>
    <t>MADHYA BIHAR G BANk</t>
  </si>
  <si>
    <t>BIHAR G. BANK(BG)</t>
  </si>
  <si>
    <t xml:space="preserve">                                                                                BANK WISE PERFORMANCE : ANNUAL CREDIT PLAN AS ON :31.12.2014                                                     (RS.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</si>
</sst>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10" fontId="6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workbookViewId="0">
      <selection activeCell="Q59" sqref="Q59"/>
    </sheetView>
  </sheetViews>
  <sheetFormatPr defaultRowHeight="14.1" customHeight="1" x14ac:dyDescent="0.25"/>
  <cols>
    <col min="1" max="1" width="4.28515625" style="28" customWidth="1"/>
    <col min="2" max="2" width="30.7109375" style="28" customWidth="1"/>
    <col min="3" max="5" width="9" style="28" bestFit="1" customWidth="1"/>
    <col min="6" max="6" width="8.5703125" style="28" bestFit="1" customWidth="1"/>
    <col min="7" max="7" width="7.85546875" style="28" bestFit="1" customWidth="1"/>
    <col min="8" max="8" width="9" style="28" bestFit="1" customWidth="1"/>
    <col min="9" max="9" width="8.5703125" style="28" bestFit="1" customWidth="1"/>
    <col min="10" max="10" width="7.85546875" style="28" bestFit="1" customWidth="1"/>
    <col min="11" max="14" width="9" style="28" bestFit="1" customWidth="1"/>
    <col min="15" max="15" width="11.28515625" style="53" bestFit="1" customWidth="1"/>
    <col min="16" max="20" width="9" style="28" bestFit="1" customWidth="1"/>
    <col min="21" max="16384" width="9.140625" style="28"/>
  </cols>
  <sheetData>
    <row r="1" spans="1:20" ht="14.1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1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4.1" customHeight="1" x14ac:dyDescent="0.25">
      <c r="A3" s="39" t="s">
        <v>76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ht="14.1" customHeight="1" x14ac:dyDescent="0.25">
      <c r="A4" s="40" t="s">
        <v>2</v>
      </c>
      <c r="B4" s="40" t="s">
        <v>3</v>
      </c>
      <c r="C4" s="41" t="s">
        <v>4</v>
      </c>
      <c r="D4" s="41"/>
      <c r="E4" s="41"/>
      <c r="F4" s="41" t="s">
        <v>5</v>
      </c>
      <c r="G4" s="41"/>
      <c r="H4" s="41"/>
      <c r="I4" s="41" t="s">
        <v>6</v>
      </c>
      <c r="J4" s="41"/>
      <c r="K4" s="41"/>
      <c r="L4" s="41" t="s">
        <v>7</v>
      </c>
      <c r="M4" s="41"/>
      <c r="N4" s="41"/>
      <c r="O4" s="41" t="s">
        <v>8</v>
      </c>
      <c r="P4" s="41"/>
      <c r="Q4" s="41"/>
      <c r="R4" s="41" t="s">
        <v>9</v>
      </c>
      <c r="S4" s="41"/>
      <c r="T4" s="41"/>
    </row>
    <row r="5" spans="1:20" ht="14.1" customHeight="1" x14ac:dyDescent="0.25">
      <c r="A5" s="40"/>
      <c r="B5" s="40"/>
      <c r="C5" s="29" t="s">
        <v>10</v>
      </c>
      <c r="D5" s="29" t="s">
        <v>11</v>
      </c>
      <c r="E5" s="29" t="s">
        <v>12</v>
      </c>
      <c r="F5" s="29" t="s">
        <v>10</v>
      </c>
      <c r="G5" s="29" t="s">
        <v>11</v>
      </c>
      <c r="H5" s="29" t="s">
        <v>12</v>
      </c>
      <c r="I5" s="29" t="s">
        <v>10</v>
      </c>
      <c r="J5" s="29" t="s">
        <v>11</v>
      </c>
      <c r="K5" s="29" t="s">
        <v>12</v>
      </c>
      <c r="L5" s="29" t="s">
        <v>10</v>
      </c>
      <c r="M5" s="29" t="s">
        <v>11</v>
      </c>
      <c r="N5" s="29" t="s">
        <v>12</v>
      </c>
      <c r="O5" s="50" t="s">
        <v>10</v>
      </c>
      <c r="P5" s="29" t="s">
        <v>11</v>
      </c>
      <c r="Q5" s="29" t="s">
        <v>12</v>
      </c>
      <c r="R5" s="29" t="s">
        <v>10</v>
      </c>
      <c r="S5" s="29" t="s">
        <v>11</v>
      </c>
      <c r="T5" s="29" t="s">
        <v>12</v>
      </c>
    </row>
    <row r="6" spans="1:20" ht="14.1" customHeight="1" x14ac:dyDescent="0.25">
      <c r="A6" s="30"/>
      <c r="B6" s="30" t="s">
        <v>13</v>
      </c>
      <c r="C6" s="31"/>
      <c r="D6" s="31"/>
      <c r="E6" s="32"/>
      <c r="F6" s="31"/>
      <c r="G6" s="31"/>
      <c r="H6" s="32"/>
      <c r="I6" s="31"/>
      <c r="J6" s="31"/>
      <c r="K6" s="32"/>
      <c r="L6" s="31"/>
      <c r="M6" s="31"/>
      <c r="N6" s="32"/>
      <c r="O6" s="51"/>
      <c r="P6" s="33"/>
      <c r="Q6" s="32"/>
      <c r="R6" s="33"/>
      <c r="S6" s="33"/>
      <c r="T6" s="32"/>
    </row>
    <row r="7" spans="1:20" ht="14.1" customHeight="1" x14ac:dyDescent="0.25">
      <c r="A7" s="34">
        <v>1</v>
      </c>
      <c r="B7" s="34" t="s">
        <v>14</v>
      </c>
      <c r="C7" s="31">
        <v>519523.33</v>
      </c>
      <c r="D7" s="31">
        <v>331503</v>
      </c>
      <c r="E7" s="32">
        <f t="shared" ref="E7:E55" si="0">D7/C7</f>
        <v>0.638090689786732</v>
      </c>
      <c r="F7" s="31">
        <v>142196</v>
      </c>
      <c r="G7" s="31">
        <v>142907</v>
      </c>
      <c r="H7" s="32">
        <f t="shared" ref="H7:H55" si="1">G7/F7</f>
        <v>1.0050001406509326</v>
      </c>
      <c r="I7" s="31">
        <v>182962.84</v>
      </c>
      <c r="J7" s="31">
        <v>107420</v>
      </c>
      <c r="K7" s="32">
        <f t="shared" ref="K7:K55" si="2">J7/I7</f>
        <v>0.58711375490236162</v>
      </c>
      <c r="L7" s="31">
        <f>SUM(I7+F7+C7)</f>
        <v>844682.16999999993</v>
      </c>
      <c r="M7" s="31">
        <f>SUM(J7+G7+D7)</f>
        <v>581830</v>
      </c>
      <c r="N7" s="32">
        <f t="shared" ref="N7:N55" si="3">M7/L7</f>
        <v>0.68881529723777646</v>
      </c>
      <c r="O7" s="51">
        <v>694525.43</v>
      </c>
      <c r="P7" s="33">
        <v>448999</v>
      </c>
      <c r="Q7" s="32">
        <f t="shared" ref="Q7:Q55" si="4">P7/O7</f>
        <v>0.64648316765017511</v>
      </c>
      <c r="R7" s="34">
        <f>SUM(O7+L7)</f>
        <v>1539207.6</v>
      </c>
      <c r="S7" s="34">
        <f>SUM(P7+M7)</f>
        <v>1030829</v>
      </c>
      <c r="T7" s="32">
        <f t="shared" ref="T7:T55" si="5">S7/R7</f>
        <v>0.66971407885460021</v>
      </c>
    </row>
    <row r="8" spans="1:20" ht="14.1" customHeight="1" x14ac:dyDescent="0.25">
      <c r="A8" s="34">
        <v>2</v>
      </c>
      <c r="B8" s="34" t="s">
        <v>15</v>
      </c>
      <c r="C8" s="31">
        <v>357929.82</v>
      </c>
      <c r="D8" s="31">
        <v>277090</v>
      </c>
      <c r="E8" s="32">
        <f t="shared" si="0"/>
        <v>0.77414617200656821</v>
      </c>
      <c r="F8" s="31">
        <v>92735.17</v>
      </c>
      <c r="G8" s="31">
        <v>86215</v>
      </c>
      <c r="H8" s="32">
        <f t="shared" si="1"/>
        <v>0.92969042920824974</v>
      </c>
      <c r="I8" s="31">
        <v>56874.3</v>
      </c>
      <c r="J8" s="31">
        <v>43913</v>
      </c>
      <c r="K8" s="32">
        <f t="shared" si="2"/>
        <v>0.77210620614231729</v>
      </c>
      <c r="L8" s="31">
        <f t="shared" ref="L8:M54" si="6">SUM(I8+F8+C8)</f>
        <v>507539.29000000004</v>
      </c>
      <c r="M8" s="31">
        <f t="shared" si="6"/>
        <v>407218</v>
      </c>
      <c r="N8" s="32">
        <f t="shared" si="3"/>
        <v>0.80233788402864337</v>
      </c>
      <c r="O8" s="51">
        <v>197580.45</v>
      </c>
      <c r="P8" s="33">
        <v>102724</v>
      </c>
      <c r="Q8" s="32">
        <f t="shared" si="4"/>
        <v>0.51990973803329221</v>
      </c>
      <c r="R8" s="34">
        <f t="shared" ref="R8:S55" si="7">SUM(O8+L8)</f>
        <v>705119.74</v>
      </c>
      <c r="S8" s="34">
        <f t="shared" si="7"/>
        <v>509942</v>
      </c>
      <c r="T8" s="32">
        <f t="shared" si="5"/>
        <v>0.72319915479887142</v>
      </c>
    </row>
    <row r="9" spans="1:20" ht="14.1" customHeight="1" x14ac:dyDescent="0.25">
      <c r="A9" s="34">
        <v>3</v>
      </c>
      <c r="B9" s="34" t="s">
        <v>16</v>
      </c>
      <c r="C9" s="31">
        <v>405982.7</v>
      </c>
      <c r="D9" s="31">
        <v>280921</v>
      </c>
      <c r="E9" s="32">
        <f t="shared" si="0"/>
        <v>0.69195313002253545</v>
      </c>
      <c r="F9" s="31">
        <v>85211.520000000004</v>
      </c>
      <c r="G9" s="31">
        <v>56355</v>
      </c>
      <c r="H9" s="32">
        <f t="shared" si="1"/>
        <v>0.66135423942678173</v>
      </c>
      <c r="I9" s="31">
        <v>82000.740000000005</v>
      </c>
      <c r="J9" s="31">
        <v>57116</v>
      </c>
      <c r="K9" s="32">
        <f t="shared" si="2"/>
        <v>0.69653029960461332</v>
      </c>
      <c r="L9" s="31">
        <f t="shared" si="6"/>
        <v>573194.96</v>
      </c>
      <c r="M9" s="31">
        <f t="shared" si="6"/>
        <v>394392</v>
      </c>
      <c r="N9" s="32">
        <f t="shared" si="3"/>
        <v>0.68805908551603456</v>
      </c>
      <c r="O9" s="51">
        <v>240856.76</v>
      </c>
      <c r="P9" s="33">
        <v>159709</v>
      </c>
      <c r="Q9" s="32">
        <f t="shared" si="4"/>
        <v>0.6630870563898642</v>
      </c>
      <c r="R9" s="34">
        <f t="shared" si="7"/>
        <v>814051.72</v>
      </c>
      <c r="S9" s="34">
        <f t="shared" si="7"/>
        <v>554101</v>
      </c>
      <c r="T9" s="32">
        <f t="shared" si="5"/>
        <v>0.68067051071398754</v>
      </c>
    </row>
    <row r="10" spans="1:20" ht="14.1" customHeight="1" x14ac:dyDescent="0.25">
      <c r="A10" s="34">
        <v>4</v>
      </c>
      <c r="B10" s="34" t="s">
        <v>17</v>
      </c>
      <c r="C10" s="31">
        <v>91772.41</v>
      </c>
      <c r="D10" s="31">
        <v>64312</v>
      </c>
      <c r="E10" s="32">
        <f t="shared" si="0"/>
        <v>0.700777063607679</v>
      </c>
      <c r="F10" s="31">
        <v>31831.29</v>
      </c>
      <c r="G10" s="31">
        <v>22899</v>
      </c>
      <c r="H10" s="32">
        <f t="shared" si="1"/>
        <v>0.71938649046268621</v>
      </c>
      <c r="I10" s="31">
        <v>25356.1</v>
      </c>
      <c r="J10" s="31">
        <v>17418</v>
      </c>
      <c r="K10" s="32">
        <f t="shared" si="2"/>
        <v>0.68693529367686679</v>
      </c>
      <c r="L10" s="31">
        <f t="shared" si="6"/>
        <v>148959.79999999999</v>
      </c>
      <c r="M10" s="31">
        <f t="shared" si="6"/>
        <v>104629</v>
      </c>
      <c r="N10" s="32">
        <f t="shared" si="3"/>
        <v>0.70239755961004247</v>
      </c>
      <c r="O10" s="51">
        <v>196532.41</v>
      </c>
      <c r="P10" s="33">
        <v>138846</v>
      </c>
      <c r="Q10" s="32">
        <f t="shared" si="4"/>
        <v>0.70647889577093159</v>
      </c>
      <c r="R10" s="34">
        <f t="shared" si="7"/>
        <v>345492.20999999996</v>
      </c>
      <c r="S10" s="34">
        <f t="shared" si="7"/>
        <v>243475</v>
      </c>
      <c r="T10" s="32">
        <f t="shared" si="5"/>
        <v>0.70471921783706792</v>
      </c>
    </row>
    <row r="11" spans="1:20" ht="14.1" customHeight="1" x14ac:dyDescent="0.25">
      <c r="A11" s="34">
        <v>5</v>
      </c>
      <c r="B11" s="34" t="s">
        <v>18</v>
      </c>
      <c r="C11" s="31">
        <v>144360.18</v>
      </c>
      <c r="D11" s="31">
        <v>102111</v>
      </c>
      <c r="E11" s="32">
        <f t="shared" si="0"/>
        <v>0.70733494513514739</v>
      </c>
      <c r="F11" s="31">
        <v>46298.64</v>
      </c>
      <c r="G11" s="31">
        <v>35888</v>
      </c>
      <c r="H11" s="32">
        <f t="shared" si="1"/>
        <v>0.77514155923370531</v>
      </c>
      <c r="I11" s="31">
        <v>38844.800000000003</v>
      </c>
      <c r="J11" s="31">
        <v>26594</v>
      </c>
      <c r="K11" s="32">
        <f t="shared" si="2"/>
        <v>0.68462187989125955</v>
      </c>
      <c r="L11" s="31">
        <f t="shared" si="6"/>
        <v>229503.62</v>
      </c>
      <c r="M11" s="31">
        <f t="shared" si="6"/>
        <v>164593</v>
      </c>
      <c r="N11" s="32">
        <f t="shared" si="3"/>
        <v>0.71716951567038467</v>
      </c>
      <c r="O11" s="51">
        <v>83832.31</v>
      </c>
      <c r="P11" s="33">
        <v>27685</v>
      </c>
      <c r="Q11" s="32">
        <f t="shared" si="4"/>
        <v>0.33024259978044268</v>
      </c>
      <c r="R11" s="34">
        <f t="shared" si="7"/>
        <v>313335.93</v>
      </c>
      <c r="S11" s="34">
        <f t="shared" si="7"/>
        <v>192278</v>
      </c>
      <c r="T11" s="32">
        <f t="shared" si="5"/>
        <v>0.6136481060438872</v>
      </c>
    </row>
    <row r="12" spans="1:20" ht="14.1" customHeight="1" x14ac:dyDescent="0.25">
      <c r="A12" s="34">
        <v>6</v>
      </c>
      <c r="B12" s="34" t="s">
        <v>19</v>
      </c>
      <c r="C12" s="31">
        <v>99031.44</v>
      </c>
      <c r="D12" s="31">
        <v>61734</v>
      </c>
      <c r="E12" s="32">
        <f t="shared" si="0"/>
        <v>0.62337778790250853</v>
      </c>
      <c r="F12" s="31">
        <v>35292.730000000003</v>
      </c>
      <c r="G12" s="31">
        <v>22152</v>
      </c>
      <c r="H12" s="32">
        <f t="shared" si="1"/>
        <v>0.62766467768291079</v>
      </c>
      <c r="I12" s="31">
        <v>23999.65</v>
      </c>
      <c r="J12" s="31">
        <v>15294</v>
      </c>
      <c r="K12" s="32">
        <f t="shared" si="2"/>
        <v>0.63725929336469489</v>
      </c>
      <c r="L12" s="31">
        <f t="shared" si="6"/>
        <v>158323.82</v>
      </c>
      <c r="M12" s="31">
        <f t="shared" si="6"/>
        <v>99180</v>
      </c>
      <c r="N12" s="32">
        <f t="shared" si="3"/>
        <v>0.62643763901098393</v>
      </c>
      <c r="O12" s="51">
        <v>50533.87</v>
      </c>
      <c r="P12" s="33">
        <v>31789</v>
      </c>
      <c r="Q12" s="32">
        <f t="shared" si="4"/>
        <v>0.62906324015952075</v>
      </c>
      <c r="R12" s="34">
        <f t="shared" si="7"/>
        <v>208857.69</v>
      </c>
      <c r="S12" s="34">
        <f t="shared" si="7"/>
        <v>130969</v>
      </c>
      <c r="T12" s="32">
        <f t="shared" si="5"/>
        <v>0.62707291266124798</v>
      </c>
    </row>
    <row r="13" spans="1:20" ht="14.1" customHeight="1" x14ac:dyDescent="0.25">
      <c r="A13" s="34">
        <v>7</v>
      </c>
      <c r="B13" s="34" t="s">
        <v>20</v>
      </c>
      <c r="C13" s="31">
        <v>65848.7</v>
      </c>
      <c r="D13" s="31">
        <v>44439</v>
      </c>
      <c r="E13" s="32">
        <f t="shared" si="0"/>
        <v>0.67486525929896868</v>
      </c>
      <c r="F13" s="31">
        <v>24347.7</v>
      </c>
      <c r="G13" s="31">
        <v>17358</v>
      </c>
      <c r="H13" s="32">
        <f t="shared" si="1"/>
        <v>0.71292154905802185</v>
      </c>
      <c r="I13" s="31">
        <v>17200.150000000001</v>
      </c>
      <c r="J13" s="31">
        <v>12140</v>
      </c>
      <c r="K13" s="32">
        <f t="shared" si="2"/>
        <v>0.70580779818780648</v>
      </c>
      <c r="L13" s="31">
        <f t="shared" si="6"/>
        <v>107396.55</v>
      </c>
      <c r="M13" s="31">
        <f t="shared" si="6"/>
        <v>73937</v>
      </c>
      <c r="N13" s="32">
        <f t="shared" si="3"/>
        <v>0.68844855817063022</v>
      </c>
      <c r="O13" s="51">
        <v>43925.95</v>
      </c>
      <c r="P13" s="33">
        <v>27780</v>
      </c>
      <c r="Q13" s="32">
        <f t="shared" si="4"/>
        <v>0.63242798391383681</v>
      </c>
      <c r="R13" s="34">
        <f t="shared" si="7"/>
        <v>151322.5</v>
      </c>
      <c r="S13" s="34">
        <f t="shared" si="7"/>
        <v>101717</v>
      </c>
      <c r="T13" s="32">
        <f t="shared" si="5"/>
        <v>0.67218688562507223</v>
      </c>
    </row>
    <row r="14" spans="1:20" ht="14.1" customHeight="1" x14ac:dyDescent="0.25">
      <c r="A14" s="34"/>
      <c r="B14" s="34" t="s">
        <v>21</v>
      </c>
      <c r="C14" s="31"/>
      <c r="D14" s="31"/>
      <c r="E14" s="32"/>
      <c r="F14" s="31"/>
      <c r="G14" s="31"/>
      <c r="H14" s="32"/>
      <c r="I14" s="31"/>
      <c r="J14" s="31"/>
      <c r="K14" s="32"/>
      <c r="L14" s="31"/>
      <c r="M14" s="31"/>
      <c r="N14" s="32"/>
      <c r="O14" s="51"/>
      <c r="P14" s="33"/>
      <c r="Q14" s="32"/>
      <c r="R14" s="34">
        <f t="shared" si="7"/>
        <v>0</v>
      </c>
      <c r="S14" s="34">
        <f t="shared" si="7"/>
        <v>0</v>
      </c>
      <c r="T14" s="32"/>
    </row>
    <row r="15" spans="1:20" ht="14.1" customHeight="1" x14ac:dyDescent="0.25">
      <c r="A15" s="34">
        <v>8</v>
      </c>
      <c r="B15" s="34" t="s">
        <v>22</v>
      </c>
      <c r="C15" s="31">
        <v>165913.95000000001</v>
      </c>
      <c r="D15" s="31">
        <v>116405</v>
      </c>
      <c r="E15" s="32">
        <f t="shared" si="0"/>
        <v>0.70159862989218202</v>
      </c>
      <c r="F15" s="31">
        <v>46290.19</v>
      </c>
      <c r="G15" s="31">
        <v>38241</v>
      </c>
      <c r="H15" s="32">
        <f t="shared" si="1"/>
        <v>0.82611456120616478</v>
      </c>
      <c r="I15" s="31">
        <v>37999.74</v>
      </c>
      <c r="J15" s="31">
        <v>27055</v>
      </c>
      <c r="K15" s="32">
        <f t="shared" si="2"/>
        <v>0.71197855564274914</v>
      </c>
      <c r="L15" s="31">
        <f t="shared" si="6"/>
        <v>250203.88</v>
      </c>
      <c r="M15" s="31">
        <f t="shared" si="6"/>
        <v>181701</v>
      </c>
      <c r="N15" s="32">
        <f t="shared" si="3"/>
        <v>0.72621175978565955</v>
      </c>
      <c r="O15" s="51">
        <v>151896.10999999999</v>
      </c>
      <c r="P15" s="33">
        <v>109419</v>
      </c>
      <c r="Q15" s="32">
        <f t="shared" si="4"/>
        <v>0.72035419471900897</v>
      </c>
      <c r="R15" s="34">
        <f t="shared" si="7"/>
        <v>402099.99</v>
      </c>
      <c r="S15" s="34">
        <f t="shared" si="7"/>
        <v>291120</v>
      </c>
      <c r="T15" s="32">
        <f t="shared" si="5"/>
        <v>0.72399902322802845</v>
      </c>
    </row>
    <row r="16" spans="1:20" ht="14.1" customHeight="1" x14ac:dyDescent="0.25">
      <c r="A16" s="34">
        <v>9</v>
      </c>
      <c r="B16" s="34" t="s">
        <v>23</v>
      </c>
      <c r="C16" s="31">
        <v>135844.18</v>
      </c>
      <c r="D16" s="31">
        <v>92691</v>
      </c>
      <c r="E16" s="32">
        <f t="shared" si="0"/>
        <v>0.6823332438680848</v>
      </c>
      <c r="F16" s="31">
        <v>48069.919999999998</v>
      </c>
      <c r="G16" s="31">
        <v>45694</v>
      </c>
      <c r="H16" s="32">
        <f t="shared" si="1"/>
        <v>0.95057366436224566</v>
      </c>
      <c r="I16" s="31">
        <v>34364.910000000003</v>
      </c>
      <c r="J16" s="31">
        <v>22190</v>
      </c>
      <c r="K16" s="32">
        <f t="shared" si="2"/>
        <v>0.64571680822094391</v>
      </c>
      <c r="L16" s="31">
        <f t="shared" si="6"/>
        <v>218279.01</v>
      </c>
      <c r="M16" s="31">
        <f t="shared" si="6"/>
        <v>160575</v>
      </c>
      <c r="N16" s="32">
        <f t="shared" si="3"/>
        <v>0.73564104949898756</v>
      </c>
      <c r="O16" s="51">
        <v>116091.34</v>
      </c>
      <c r="P16" s="33">
        <v>72013</v>
      </c>
      <c r="Q16" s="32">
        <f t="shared" si="4"/>
        <v>0.62031328090450155</v>
      </c>
      <c r="R16" s="34">
        <f t="shared" si="7"/>
        <v>334370.34999999998</v>
      </c>
      <c r="S16" s="34">
        <f t="shared" si="7"/>
        <v>232588</v>
      </c>
      <c r="T16" s="32">
        <f t="shared" si="5"/>
        <v>0.69559995376384309</v>
      </c>
    </row>
    <row r="17" spans="1:20" ht="14.1" customHeight="1" x14ac:dyDescent="0.25">
      <c r="A17" s="34">
        <v>10</v>
      </c>
      <c r="B17" s="34" t="s">
        <v>24</v>
      </c>
      <c r="C17" s="31">
        <v>6499.96</v>
      </c>
      <c r="D17" s="31">
        <v>578</v>
      </c>
      <c r="E17" s="32">
        <f t="shared" si="0"/>
        <v>8.8923624145379354E-2</v>
      </c>
      <c r="F17" s="31">
        <v>5137.82</v>
      </c>
      <c r="G17" s="31">
        <v>1716</v>
      </c>
      <c r="H17" s="32">
        <f t="shared" si="1"/>
        <v>0.33399379503369137</v>
      </c>
      <c r="I17" s="31">
        <v>2846.56</v>
      </c>
      <c r="J17" s="31">
        <v>2161</v>
      </c>
      <c r="K17" s="32">
        <f t="shared" si="2"/>
        <v>0.75916193581024116</v>
      </c>
      <c r="L17" s="31">
        <f t="shared" si="6"/>
        <v>14484.34</v>
      </c>
      <c r="M17" s="31">
        <f t="shared" si="6"/>
        <v>4455</v>
      </c>
      <c r="N17" s="32">
        <f t="shared" si="3"/>
        <v>0.30757355875379894</v>
      </c>
      <c r="O17" s="51">
        <v>7517.2</v>
      </c>
      <c r="P17" s="33">
        <v>5556</v>
      </c>
      <c r="Q17" s="32">
        <f t="shared" si="4"/>
        <v>0.73910498589900497</v>
      </c>
      <c r="R17" s="34">
        <f t="shared" si="7"/>
        <v>22001.54</v>
      </c>
      <c r="S17" s="34">
        <f t="shared" si="7"/>
        <v>10011</v>
      </c>
      <c r="T17" s="32">
        <f t="shared" si="5"/>
        <v>0.45501360359320298</v>
      </c>
    </row>
    <row r="18" spans="1:20" ht="14.1" customHeight="1" x14ac:dyDescent="0.25">
      <c r="A18" s="34">
        <v>11</v>
      </c>
      <c r="B18" s="34" t="s">
        <v>25</v>
      </c>
      <c r="C18" s="31">
        <v>1682.32</v>
      </c>
      <c r="D18" s="31">
        <v>54</v>
      </c>
      <c r="E18" s="32">
        <f t="shared" si="0"/>
        <v>3.2098530600599175E-2</v>
      </c>
      <c r="F18" s="31">
        <v>5589</v>
      </c>
      <c r="G18" s="31">
        <v>295</v>
      </c>
      <c r="H18" s="32">
        <f t="shared" si="1"/>
        <v>5.2782250849883701E-2</v>
      </c>
      <c r="I18" s="31">
        <v>1400.22</v>
      </c>
      <c r="J18" s="31">
        <v>701</v>
      </c>
      <c r="K18" s="32">
        <f t="shared" si="2"/>
        <v>0.50063561440345083</v>
      </c>
      <c r="L18" s="31">
        <f t="shared" si="6"/>
        <v>8671.5400000000009</v>
      </c>
      <c r="M18" s="31">
        <f t="shared" si="6"/>
        <v>1050</v>
      </c>
      <c r="N18" s="32">
        <f t="shared" si="3"/>
        <v>0.12108575870030006</v>
      </c>
      <c r="O18" s="51">
        <v>3329.12</v>
      </c>
      <c r="P18" s="33">
        <v>352</v>
      </c>
      <c r="Q18" s="32">
        <f t="shared" si="4"/>
        <v>0.1057336473302254</v>
      </c>
      <c r="R18" s="34">
        <f t="shared" si="7"/>
        <v>12000.66</v>
      </c>
      <c r="S18" s="34">
        <f t="shared" si="7"/>
        <v>1402</v>
      </c>
      <c r="T18" s="32">
        <f t="shared" si="5"/>
        <v>0.1168269078534014</v>
      </c>
    </row>
    <row r="19" spans="1:20" ht="14.1" customHeight="1" x14ac:dyDescent="0.25">
      <c r="A19" s="34">
        <v>12</v>
      </c>
      <c r="B19" s="34" t="s">
        <v>26</v>
      </c>
      <c r="C19" s="31">
        <v>3499.52</v>
      </c>
      <c r="D19" s="31">
        <v>2245</v>
      </c>
      <c r="E19" s="32">
        <f t="shared" si="0"/>
        <v>0.64151655084125825</v>
      </c>
      <c r="F19" s="31">
        <v>4803</v>
      </c>
      <c r="G19" s="31">
        <v>4318</v>
      </c>
      <c r="H19" s="32">
        <f t="shared" si="1"/>
        <v>0.89902144493025193</v>
      </c>
      <c r="I19" s="31">
        <v>1899.77</v>
      </c>
      <c r="J19" s="31">
        <v>866</v>
      </c>
      <c r="K19" s="32">
        <f t="shared" si="2"/>
        <v>0.45584465487927489</v>
      </c>
      <c r="L19" s="31">
        <f t="shared" si="6"/>
        <v>10202.290000000001</v>
      </c>
      <c r="M19" s="31">
        <f t="shared" si="6"/>
        <v>7429</v>
      </c>
      <c r="N19" s="32">
        <f t="shared" si="3"/>
        <v>0.72816985206262508</v>
      </c>
      <c r="O19" s="51">
        <v>5797.2</v>
      </c>
      <c r="P19" s="33">
        <v>2085</v>
      </c>
      <c r="Q19" s="32">
        <f t="shared" si="4"/>
        <v>0.35965638584144072</v>
      </c>
      <c r="R19" s="34">
        <f t="shared" si="7"/>
        <v>15999.490000000002</v>
      </c>
      <c r="S19" s="34">
        <f t="shared" si="7"/>
        <v>9514</v>
      </c>
      <c r="T19" s="32">
        <f t="shared" si="5"/>
        <v>0.59464395427604244</v>
      </c>
    </row>
    <row r="20" spans="1:20" ht="14.1" customHeight="1" x14ac:dyDescent="0.25">
      <c r="A20" s="34">
        <v>13</v>
      </c>
      <c r="B20" s="34" t="s">
        <v>27</v>
      </c>
      <c r="C20" s="31">
        <v>8999.5300000000007</v>
      </c>
      <c r="D20" s="31">
        <v>395</v>
      </c>
      <c r="E20" s="32">
        <f t="shared" si="0"/>
        <v>4.3891180983895821E-2</v>
      </c>
      <c r="F20" s="31">
        <v>6254.33</v>
      </c>
      <c r="G20" s="31">
        <v>1160</v>
      </c>
      <c r="H20" s="32">
        <f t="shared" si="1"/>
        <v>0.18547150534109969</v>
      </c>
      <c r="I20" s="31">
        <v>4112.07</v>
      </c>
      <c r="J20" s="31">
        <v>974</v>
      </c>
      <c r="K20" s="32">
        <f t="shared" si="2"/>
        <v>0.23686367206783934</v>
      </c>
      <c r="L20" s="31">
        <f t="shared" si="6"/>
        <v>19365.93</v>
      </c>
      <c r="M20" s="31">
        <f t="shared" si="6"/>
        <v>2529</v>
      </c>
      <c r="N20" s="32">
        <f t="shared" si="3"/>
        <v>0.13059016530577153</v>
      </c>
      <c r="O20" s="51">
        <v>7634.84</v>
      </c>
      <c r="P20" s="33">
        <v>1727</v>
      </c>
      <c r="Q20" s="32">
        <f t="shared" si="4"/>
        <v>0.22619989416936045</v>
      </c>
      <c r="R20" s="34">
        <f t="shared" si="7"/>
        <v>27000.77</v>
      </c>
      <c r="S20" s="34">
        <f t="shared" si="7"/>
        <v>4256</v>
      </c>
      <c r="T20" s="32">
        <f t="shared" si="5"/>
        <v>0.15762513439431541</v>
      </c>
    </row>
    <row r="21" spans="1:20" ht="14.1" customHeight="1" x14ac:dyDescent="0.25">
      <c r="A21" s="34">
        <v>14</v>
      </c>
      <c r="B21" s="34" t="s">
        <v>28</v>
      </c>
      <c r="C21" s="31">
        <v>25799.58</v>
      </c>
      <c r="D21" s="31">
        <v>19919</v>
      </c>
      <c r="E21" s="32">
        <f t="shared" si="0"/>
        <v>0.77206683209571625</v>
      </c>
      <c r="F21" s="31">
        <v>10610.4</v>
      </c>
      <c r="G21" s="31">
        <v>9479</v>
      </c>
      <c r="H21" s="32">
        <f t="shared" si="1"/>
        <v>0.8933687702631381</v>
      </c>
      <c r="I21" s="31">
        <v>7116.84</v>
      </c>
      <c r="J21" s="31">
        <v>6248</v>
      </c>
      <c r="K21" s="32">
        <f t="shared" si="2"/>
        <v>0.87791772753075803</v>
      </c>
      <c r="L21" s="31">
        <f t="shared" si="6"/>
        <v>43526.82</v>
      </c>
      <c r="M21" s="31">
        <f t="shared" si="6"/>
        <v>35646</v>
      </c>
      <c r="N21" s="32">
        <f t="shared" si="3"/>
        <v>0.81894335492461889</v>
      </c>
      <c r="O21" s="51">
        <v>19683.11</v>
      </c>
      <c r="P21" s="33">
        <v>13201</v>
      </c>
      <c r="Q21" s="32">
        <f t="shared" si="4"/>
        <v>0.67067653434848451</v>
      </c>
      <c r="R21" s="34">
        <f t="shared" si="7"/>
        <v>63209.93</v>
      </c>
      <c r="S21" s="34">
        <f t="shared" si="7"/>
        <v>48847</v>
      </c>
      <c r="T21" s="32">
        <f t="shared" si="5"/>
        <v>0.77277415114998549</v>
      </c>
    </row>
    <row r="22" spans="1:20" ht="14.1" customHeight="1" x14ac:dyDescent="0.25">
      <c r="A22" s="34">
        <v>15</v>
      </c>
      <c r="B22" s="34" t="s">
        <v>29</v>
      </c>
      <c r="C22" s="31">
        <v>15299.84</v>
      </c>
      <c r="D22" s="31">
        <v>9372</v>
      </c>
      <c r="E22" s="32">
        <f t="shared" si="0"/>
        <v>0.61255542541621355</v>
      </c>
      <c r="F22" s="31">
        <v>12173.99</v>
      </c>
      <c r="G22" s="31">
        <v>9049</v>
      </c>
      <c r="H22" s="32">
        <f t="shared" si="1"/>
        <v>0.74330601552983044</v>
      </c>
      <c r="I22" s="31">
        <v>6959.09</v>
      </c>
      <c r="J22" s="31">
        <v>2611</v>
      </c>
      <c r="K22" s="32">
        <f t="shared" si="2"/>
        <v>0.37519273353268889</v>
      </c>
      <c r="L22" s="31">
        <f t="shared" si="6"/>
        <v>34432.92</v>
      </c>
      <c r="M22" s="31">
        <f t="shared" si="6"/>
        <v>21032</v>
      </c>
      <c r="N22" s="32">
        <f t="shared" si="3"/>
        <v>0.61081081709015672</v>
      </c>
      <c r="O22" s="51">
        <v>21565.13</v>
      </c>
      <c r="P22" s="33">
        <v>69856</v>
      </c>
      <c r="Q22" s="32">
        <f t="shared" si="4"/>
        <v>3.2393034495966404</v>
      </c>
      <c r="R22" s="34">
        <f t="shared" si="7"/>
        <v>55998.05</v>
      </c>
      <c r="S22" s="34">
        <f t="shared" si="7"/>
        <v>90888</v>
      </c>
      <c r="T22" s="32">
        <f t="shared" si="5"/>
        <v>1.6230565171465792</v>
      </c>
    </row>
    <row r="23" spans="1:20" ht="14.1" customHeight="1" x14ac:dyDescent="0.25">
      <c r="A23" s="34">
        <v>16</v>
      </c>
      <c r="B23" s="34" t="s">
        <v>30</v>
      </c>
      <c r="C23" s="31">
        <v>16592.02</v>
      </c>
      <c r="D23" s="31">
        <v>8141</v>
      </c>
      <c r="E23" s="32">
        <f t="shared" si="0"/>
        <v>0.49065755706658981</v>
      </c>
      <c r="F23" s="31">
        <v>9492.61</v>
      </c>
      <c r="G23" s="31">
        <v>7639</v>
      </c>
      <c r="H23" s="32">
        <f t="shared" si="1"/>
        <v>0.80473125936913026</v>
      </c>
      <c r="I23" s="31">
        <v>4999.79</v>
      </c>
      <c r="J23" s="31">
        <v>820</v>
      </c>
      <c r="K23" s="32">
        <f t="shared" si="2"/>
        <v>0.16400688828930815</v>
      </c>
      <c r="L23" s="31">
        <f t="shared" si="6"/>
        <v>31084.420000000002</v>
      </c>
      <c r="M23" s="31">
        <f t="shared" si="6"/>
        <v>16600</v>
      </c>
      <c r="N23" s="32">
        <f t="shared" si="3"/>
        <v>0.53402958781280141</v>
      </c>
      <c r="O23" s="51">
        <v>12915.14</v>
      </c>
      <c r="P23" s="33">
        <v>1873</v>
      </c>
      <c r="Q23" s="32">
        <f t="shared" si="4"/>
        <v>0.14502359246589663</v>
      </c>
      <c r="R23" s="34">
        <f t="shared" si="7"/>
        <v>43999.56</v>
      </c>
      <c r="S23" s="34">
        <f t="shared" si="7"/>
        <v>18473</v>
      </c>
      <c r="T23" s="32">
        <f t="shared" si="5"/>
        <v>0.41984510754198451</v>
      </c>
    </row>
    <row r="24" spans="1:20" ht="14.1" customHeight="1" x14ac:dyDescent="0.25">
      <c r="A24" s="34">
        <v>17</v>
      </c>
      <c r="B24" s="34" t="s">
        <v>31</v>
      </c>
      <c r="C24" s="31">
        <v>1037</v>
      </c>
      <c r="D24" s="31">
        <v>177</v>
      </c>
      <c r="E24" s="32">
        <f t="shared" si="0"/>
        <v>0.17068466730954676</v>
      </c>
      <c r="F24" s="31">
        <v>3000.45</v>
      </c>
      <c r="G24" s="31">
        <v>1829</v>
      </c>
      <c r="H24" s="32">
        <f t="shared" si="1"/>
        <v>0.60957523038210937</v>
      </c>
      <c r="I24" s="31">
        <v>1599.55</v>
      </c>
      <c r="J24" s="31">
        <v>1808</v>
      </c>
      <c r="K24" s="32">
        <f t="shared" si="2"/>
        <v>1.1303179019099121</v>
      </c>
      <c r="L24" s="31">
        <f t="shared" si="6"/>
        <v>5637</v>
      </c>
      <c r="M24" s="31">
        <f t="shared" si="6"/>
        <v>3814</v>
      </c>
      <c r="N24" s="32">
        <f t="shared" si="3"/>
        <v>0.67660102891609009</v>
      </c>
      <c r="O24" s="51">
        <v>7377.73</v>
      </c>
      <c r="P24" s="33">
        <v>884</v>
      </c>
      <c r="Q24" s="32">
        <f t="shared" si="4"/>
        <v>0.11982005305154839</v>
      </c>
      <c r="R24" s="34">
        <f t="shared" si="7"/>
        <v>13014.73</v>
      </c>
      <c r="S24" s="34">
        <f t="shared" si="7"/>
        <v>4698</v>
      </c>
      <c r="T24" s="32">
        <f t="shared" si="5"/>
        <v>0.36097560225990089</v>
      </c>
    </row>
    <row r="25" spans="1:20" ht="14.1" customHeight="1" x14ac:dyDescent="0.25">
      <c r="A25" s="34">
        <v>18</v>
      </c>
      <c r="B25" s="34" t="s">
        <v>32</v>
      </c>
      <c r="C25" s="31">
        <v>24887.26</v>
      </c>
      <c r="D25" s="31">
        <v>1026</v>
      </c>
      <c r="E25" s="32">
        <f t="shared" si="0"/>
        <v>4.1225912374443792E-2</v>
      </c>
      <c r="F25" s="31">
        <v>12397.49</v>
      </c>
      <c r="G25" s="31">
        <v>5599</v>
      </c>
      <c r="H25" s="32">
        <f t="shared" si="1"/>
        <v>0.45162367543752807</v>
      </c>
      <c r="I25" s="31">
        <v>8382.26</v>
      </c>
      <c r="J25" s="31">
        <v>984</v>
      </c>
      <c r="K25" s="32">
        <f t="shared" si="2"/>
        <v>0.11739077528017504</v>
      </c>
      <c r="L25" s="31">
        <f t="shared" si="6"/>
        <v>45667.009999999995</v>
      </c>
      <c r="M25" s="31">
        <f t="shared" si="6"/>
        <v>7609</v>
      </c>
      <c r="N25" s="32">
        <f t="shared" si="3"/>
        <v>0.16661918527181876</v>
      </c>
      <c r="O25" s="51">
        <v>20560.259999999998</v>
      </c>
      <c r="P25" s="33">
        <v>3437</v>
      </c>
      <c r="Q25" s="32">
        <f t="shared" si="4"/>
        <v>0.16716714671896174</v>
      </c>
      <c r="R25" s="34">
        <f t="shared" si="7"/>
        <v>66227.26999999999</v>
      </c>
      <c r="S25" s="34">
        <f t="shared" si="7"/>
        <v>11046</v>
      </c>
      <c r="T25" s="32">
        <f t="shared" si="5"/>
        <v>0.16678929993641595</v>
      </c>
    </row>
    <row r="26" spans="1:20" ht="14.1" customHeight="1" x14ac:dyDescent="0.25">
      <c r="A26" s="34">
        <v>19</v>
      </c>
      <c r="B26" s="34" t="s">
        <v>33</v>
      </c>
      <c r="C26" s="31">
        <v>61700.05</v>
      </c>
      <c r="D26" s="31">
        <v>38972</v>
      </c>
      <c r="E26" s="32">
        <f t="shared" si="0"/>
        <v>0.6316364411374058</v>
      </c>
      <c r="F26" s="31">
        <v>17199.89</v>
      </c>
      <c r="G26" s="31">
        <v>14819</v>
      </c>
      <c r="H26" s="32">
        <f t="shared" si="1"/>
        <v>0.86157527751630969</v>
      </c>
      <c r="I26" s="31">
        <v>14391.73</v>
      </c>
      <c r="J26" s="31">
        <v>9219</v>
      </c>
      <c r="K26" s="32">
        <f t="shared" si="2"/>
        <v>0.64057621981512991</v>
      </c>
      <c r="L26" s="31">
        <f t="shared" si="6"/>
        <v>93291.67</v>
      </c>
      <c r="M26" s="31">
        <f t="shared" si="6"/>
        <v>63010</v>
      </c>
      <c r="N26" s="32">
        <f t="shared" si="3"/>
        <v>0.67540864044989224</v>
      </c>
      <c r="O26" s="51">
        <v>37315.910000000003</v>
      </c>
      <c r="P26" s="33">
        <v>27119</v>
      </c>
      <c r="Q26" s="32">
        <f t="shared" si="4"/>
        <v>0.72674095312160414</v>
      </c>
      <c r="R26" s="34">
        <f t="shared" si="7"/>
        <v>130607.58</v>
      </c>
      <c r="S26" s="34">
        <f t="shared" si="7"/>
        <v>90129</v>
      </c>
      <c r="T26" s="32">
        <f t="shared" si="5"/>
        <v>0.69007480270287525</v>
      </c>
    </row>
    <row r="27" spans="1:20" ht="14.1" customHeight="1" x14ac:dyDescent="0.25">
      <c r="A27" s="34">
        <v>20</v>
      </c>
      <c r="B27" s="34" t="s">
        <v>34</v>
      </c>
      <c r="C27" s="31">
        <v>5702.97</v>
      </c>
      <c r="D27" s="31">
        <v>372</v>
      </c>
      <c r="E27" s="32">
        <f t="shared" si="0"/>
        <v>6.5229170064019265E-2</v>
      </c>
      <c r="F27" s="31">
        <v>4467.43</v>
      </c>
      <c r="G27" s="31">
        <v>2103</v>
      </c>
      <c r="H27" s="32">
        <f t="shared" si="1"/>
        <v>0.4707404480876029</v>
      </c>
      <c r="I27" s="31">
        <v>2688.52</v>
      </c>
      <c r="J27" s="31">
        <v>1058</v>
      </c>
      <c r="K27" s="32">
        <f t="shared" si="2"/>
        <v>0.39352506211595972</v>
      </c>
      <c r="L27" s="31">
        <f t="shared" si="6"/>
        <v>12858.920000000002</v>
      </c>
      <c r="M27" s="31">
        <f t="shared" si="6"/>
        <v>3533</v>
      </c>
      <c r="N27" s="32">
        <f t="shared" si="3"/>
        <v>0.27475091220724596</v>
      </c>
      <c r="O27" s="51">
        <v>9788.42</v>
      </c>
      <c r="P27" s="33">
        <v>567</v>
      </c>
      <c r="Q27" s="32">
        <f t="shared" si="4"/>
        <v>5.7925589625291929E-2</v>
      </c>
      <c r="R27" s="34">
        <f t="shared" si="7"/>
        <v>22647.340000000004</v>
      </c>
      <c r="S27" s="34">
        <f t="shared" si="7"/>
        <v>4100</v>
      </c>
      <c r="T27" s="32">
        <f t="shared" si="5"/>
        <v>0.18103671336236393</v>
      </c>
    </row>
    <row r="28" spans="1:20" ht="14.1" customHeight="1" x14ac:dyDescent="0.25">
      <c r="A28" s="34">
        <v>21</v>
      </c>
      <c r="B28" s="34" t="s">
        <v>35</v>
      </c>
      <c r="C28" s="31">
        <v>10370.43</v>
      </c>
      <c r="D28" s="31">
        <v>11709</v>
      </c>
      <c r="E28" s="32">
        <f t="shared" si="0"/>
        <v>1.1290756506721515</v>
      </c>
      <c r="F28" s="31">
        <v>9158.1200000000008</v>
      </c>
      <c r="G28" s="31">
        <v>4444</v>
      </c>
      <c r="H28" s="32">
        <f t="shared" si="1"/>
        <v>0.48525243172179439</v>
      </c>
      <c r="I28" s="31">
        <v>4499.92</v>
      </c>
      <c r="J28" s="31">
        <v>3447</v>
      </c>
      <c r="K28" s="32">
        <f t="shared" si="2"/>
        <v>0.76601361801987589</v>
      </c>
      <c r="L28" s="31">
        <f t="shared" si="6"/>
        <v>24028.47</v>
      </c>
      <c r="M28" s="31">
        <f t="shared" si="6"/>
        <v>19600</v>
      </c>
      <c r="N28" s="32">
        <f t="shared" si="3"/>
        <v>0.81569904367610579</v>
      </c>
      <c r="O28" s="51">
        <v>19287.36</v>
      </c>
      <c r="P28" s="33">
        <v>5134</v>
      </c>
      <c r="Q28" s="32">
        <f t="shared" si="4"/>
        <v>0.26618469298027309</v>
      </c>
      <c r="R28" s="34">
        <f t="shared" si="7"/>
        <v>43315.83</v>
      </c>
      <c r="S28" s="34">
        <f t="shared" si="7"/>
        <v>24734</v>
      </c>
      <c r="T28" s="32">
        <f t="shared" si="5"/>
        <v>0.57101526162606142</v>
      </c>
    </row>
    <row r="29" spans="1:20" ht="14.1" customHeight="1" x14ac:dyDescent="0.25">
      <c r="A29" s="34"/>
      <c r="B29" s="34" t="s">
        <v>36</v>
      </c>
      <c r="C29" s="31"/>
      <c r="D29" s="31"/>
      <c r="E29" s="32"/>
      <c r="F29" s="31"/>
      <c r="G29" s="31"/>
      <c r="H29" s="32"/>
      <c r="I29" s="31"/>
      <c r="J29" s="31"/>
      <c r="K29" s="32"/>
      <c r="L29" s="31"/>
      <c r="M29" s="31"/>
      <c r="N29" s="32"/>
      <c r="O29" s="51"/>
      <c r="P29" s="33"/>
      <c r="Q29" s="32"/>
      <c r="R29" s="34">
        <f t="shared" si="7"/>
        <v>0</v>
      </c>
      <c r="S29" s="34">
        <f t="shared" si="7"/>
        <v>0</v>
      </c>
      <c r="T29" s="32"/>
    </row>
    <row r="30" spans="1:20" ht="14.1" customHeight="1" x14ac:dyDescent="0.25">
      <c r="A30" s="34">
        <v>22</v>
      </c>
      <c r="B30" s="34" t="s">
        <v>37</v>
      </c>
      <c r="C30" s="31">
        <v>2592</v>
      </c>
      <c r="D30" s="31">
        <v>59</v>
      </c>
      <c r="E30" s="32">
        <f t="shared" si="0"/>
        <v>2.2762345679012346E-2</v>
      </c>
      <c r="F30" s="31">
        <v>3127</v>
      </c>
      <c r="G30" s="31">
        <v>524</v>
      </c>
      <c r="H30" s="32">
        <f t="shared" si="1"/>
        <v>0.16757275343779982</v>
      </c>
      <c r="I30" s="31">
        <v>1740.17</v>
      </c>
      <c r="J30" s="31">
        <v>1280</v>
      </c>
      <c r="K30" s="32">
        <f t="shared" si="2"/>
        <v>0.73556031881942563</v>
      </c>
      <c r="L30" s="31">
        <f t="shared" si="6"/>
        <v>7459.17</v>
      </c>
      <c r="M30" s="31">
        <f t="shared" si="6"/>
        <v>1863</v>
      </c>
      <c r="N30" s="32">
        <f t="shared" si="3"/>
        <v>0.24975969176195206</v>
      </c>
      <c r="O30" s="51">
        <v>7540.97</v>
      </c>
      <c r="P30" s="33">
        <v>2616</v>
      </c>
      <c r="Q30" s="32">
        <f t="shared" si="4"/>
        <v>0.34690497376332219</v>
      </c>
      <c r="R30" s="34">
        <f t="shared" si="7"/>
        <v>15000.14</v>
      </c>
      <c r="S30" s="34">
        <f t="shared" si="7"/>
        <v>4479</v>
      </c>
      <c r="T30" s="32">
        <f t="shared" si="5"/>
        <v>0.29859721309267784</v>
      </c>
    </row>
    <row r="31" spans="1:20" ht="14.1" customHeight="1" x14ac:dyDescent="0.25">
      <c r="A31" s="34">
        <v>23</v>
      </c>
      <c r="B31" s="34" t="s">
        <v>38</v>
      </c>
      <c r="C31" s="31">
        <v>1555</v>
      </c>
      <c r="D31" s="31">
        <v>45</v>
      </c>
      <c r="E31" s="32">
        <f t="shared" si="0"/>
        <v>2.8938906752411574E-2</v>
      </c>
      <c r="F31" s="31">
        <v>670</v>
      </c>
      <c r="G31" s="31">
        <v>1241</v>
      </c>
      <c r="H31" s="32">
        <f t="shared" si="1"/>
        <v>1.8522388059701493</v>
      </c>
      <c r="I31" s="31">
        <v>474</v>
      </c>
      <c r="J31" s="31">
        <v>1897</v>
      </c>
      <c r="K31" s="32">
        <f t="shared" si="2"/>
        <v>4.0021097046413505</v>
      </c>
      <c r="L31" s="31">
        <f t="shared" si="6"/>
        <v>2699</v>
      </c>
      <c r="M31" s="31">
        <f t="shared" si="6"/>
        <v>3183</v>
      </c>
      <c r="N31" s="32">
        <f t="shared" si="3"/>
        <v>1.1793256761763615</v>
      </c>
      <c r="O31" s="51">
        <v>3125</v>
      </c>
      <c r="P31" s="33">
        <v>1839</v>
      </c>
      <c r="Q31" s="32">
        <f t="shared" si="4"/>
        <v>0.58848</v>
      </c>
      <c r="R31" s="34">
        <f t="shared" si="7"/>
        <v>5824</v>
      </c>
      <c r="S31" s="34">
        <f t="shared" si="7"/>
        <v>5022</v>
      </c>
      <c r="T31" s="32">
        <f t="shared" si="5"/>
        <v>0.86229395604395609</v>
      </c>
    </row>
    <row r="32" spans="1:20" ht="14.1" customHeight="1" x14ac:dyDescent="0.25">
      <c r="A32" s="34">
        <v>24</v>
      </c>
      <c r="B32" s="34" t="s">
        <v>39</v>
      </c>
      <c r="C32" s="31">
        <v>0</v>
      </c>
      <c r="D32" s="31">
        <v>0</v>
      </c>
      <c r="E32" s="32" t="e">
        <f>D32/C32</f>
        <v>#DIV/0!</v>
      </c>
      <c r="F32" s="31">
        <v>335</v>
      </c>
      <c r="G32" s="31">
        <v>216</v>
      </c>
      <c r="H32" s="32">
        <f>G32/F32</f>
        <v>0.64477611940298507</v>
      </c>
      <c r="I32" s="31">
        <v>158</v>
      </c>
      <c r="J32" s="31">
        <v>263</v>
      </c>
      <c r="K32" s="32">
        <f>J32/I32</f>
        <v>1.6645569620253164</v>
      </c>
      <c r="L32" s="31">
        <f>SUM(I32+F32+C32)</f>
        <v>493</v>
      </c>
      <c r="M32" s="31">
        <f>SUM(J32+G32+D32)</f>
        <v>479</v>
      </c>
      <c r="N32" s="32">
        <f>M32/L32</f>
        <v>0.97160243407707914</v>
      </c>
      <c r="O32" s="51">
        <v>1134</v>
      </c>
      <c r="P32" s="33">
        <v>155</v>
      </c>
      <c r="Q32" s="32">
        <f>P32/O32</f>
        <v>0.13668430335097001</v>
      </c>
      <c r="R32" s="34">
        <f>SUM(O32+L32)</f>
        <v>1627</v>
      </c>
      <c r="S32" s="34">
        <f>SUM(P32+M32)</f>
        <v>634</v>
      </c>
      <c r="T32" s="32">
        <f>S32/R32</f>
        <v>0.38967424708051629</v>
      </c>
    </row>
    <row r="33" spans="1:20" ht="14.1" customHeight="1" x14ac:dyDescent="0.25">
      <c r="A33" s="34"/>
      <c r="B33" s="34" t="s">
        <v>21</v>
      </c>
      <c r="C33" s="31"/>
      <c r="D33" s="31"/>
      <c r="E33" s="32"/>
      <c r="F33" s="31"/>
      <c r="G33" s="31"/>
      <c r="H33" s="32"/>
      <c r="I33" s="31"/>
      <c r="J33" s="31"/>
      <c r="K33" s="32"/>
      <c r="L33" s="31">
        <f t="shared" si="6"/>
        <v>0</v>
      </c>
      <c r="M33" s="31">
        <f t="shared" si="6"/>
        <v>0</v>
      </c>
      <c r="N33" s="32"/>
      <c r="O33" s="51"/>
      <c r="P33" s="33"/>
      <c r="Q33" s="32"/>
      <c r="R33" s="34"/>
      <c r="S33" s="34"/>
      <c r="T33" s="32"/>
    </row>
    <row r="34" spans="1:20" ht="14.1" customHeight="1" x14ac:dyDescent="0.25">
      <c r="A34" s="34">
        <v>25</v>
      </c>
      <c r="B34" s="34" t="s">
        <v>40</v>
      </c>
      <c r="C34" s="31">
        <v>15000.19</v>
      </c>
      <c r="D34" s="31">
        <v>9133</v>
      </c>
      <c r="E34" s="32">
        <f t="shared" si="0"/>
        <v>0.60885895445324356</v>
      </c>
      <c r="F34" s="31">
        <v>16083.06</v>
      </c>
      <c r="G34" s="31">
        <v>12519</v>
      </c>
      <c r="H34" s="32">
        <f t="shared" si="1"/>
        <v>0.77839664839899869</v>
      </c>
      <c r="I34" s="31">
        <v>16500</v>
      </c>
      <c r="J34" s="31">
        <v>3394</v>
      </c>
      <c r="K34" s="32">
        <f t="shared" si="2"/>
        <v>0.20569696969696968</v>
      </c>
      <c r="L34" s="31">
        <f t="shared" si="6"/>
        <v>47583.25</v>
      </c>
      <c r="M34" s="31">
        <f t="shared" si="6"/>
        <v>25046</v>
      </c>
      <c r="N34" s="32">
        <f t="shared" si="3"/>
        <v>0.52636169240226338</v>
      </c>
      <c r="O34" s="51">
        <v>61287.57</v>
      </c>
      <c r="P34" s="33">
        <v>37367</v>
      </c>
      <c r="Q34" s="32">
        <f t="shared" si="4"/>
        <v>0.60969948718802203</v>
      </c>
      <c r="R34" s="34">
        <f t="shared" si="7"/>
        <v>108870.82</v>
      </c>
      <c r="S34" s="34">
        <f t="shared" si="7"/>
        <v>62413</v>
      </c>
      <c r="T34" s="32">
        <f t="shared" si="5"/>
        <v>0.57327574091937583</v>
      </c>
    </row>
    <row r="35" spans="1:20" ht="14.1" customHeight="1" x14ac:dyDescent="0.25">
      <c r="A35" s="34">
        <v>26</v>
      </c>
      <c r="B35" s="34" t="s">
        <v>41</v>
      </c>
      <c r="C35" s="31">
        <v>1000</v>
      </c>
      <c r="D35" s="31">
        <v>56</v>
      </c>
      <c r="E35" s="32">
        <f t="shared" si="0"/>
        <v>5.6000000000000001E-2</v>
      </c>
      <c r="F35" s="31">
        <v>1340.1</v>
      </c>
      <c r="G35" s="31">
        <v>845</v>
      </c>
      <c r="H35" s="32">
        <f t="shared" si="1"/>
        <v>0.63054995895828669</v>
      </c>
      <c r="I35" s="31">
        <v>400</v>
      </c>
      <c r="J35" s="31">
        <v>129</v>
      </c>
      <c r="K35" s="32">
        <f t="shared" si="2"/>
        <v>0.32250000000000001</v>
      </c>
      <c r="L35" s="31">
        <f t="shared" si="6"/>
        <v>2740.1</v>
      </c>
      <c r="M35" s="31">
        <f t="shared" si="6"/>
        <v>1030</v>
      </c>
      <c r="N35" s="32">
        <f t="shared" si="3"/>
        <v>0.37589868982883839</v>
      </c>
      <c r="O35" s="51">
        <v>5394.22</v>
      </c>
      <c r="P35" s="33">
        <v>1336</v>
      </c>
      <c r="Q35" s="32">
        <f t="shared" si="4"/>
        <v>0.24767250872229904</v>
      </c>
      <c r="R35" s="34">
        <f t="shared" si="7"/>
        <v>8134.32</v>
      </c>
      <c r="S35" s="34">
        <f t="shared" si="7"/>
        <v>2366</v>
      </c>
      <c r="T35" s="32">
        <f t="shared" si="5"/>
        <v>0.29086635391772148</v>
      </c>
    </row>
    <row r="36" spans="1:20" ht="14.1" customHeight="1" x14ac:dyDescent="0.25">
      <c r="A36" s="34">
        <v>27</v>
      </c>
      <c r="B36" s="34" t="s">
        <v>42</v>
      </c>
      <c r="C36" s="31">
        <v>0</v>
      </c>
      <c r="D36" s="31">
        <v>0</v>
      </c>
      <c r="E36" s="32" t="e">
        <f t="shared" si="0"/>
        <v>#DIV/0!</v>
      </c>
      <c r="F36" s="31">
        <v>335</v>
      </c>
      <c r="G36" s="31">
        <v>5</v>
      </c>
      <c r="H36" s="32">
        <f t="shared" si="1"/>
        <v>1.4925373134328358E-2</v>
      </c>
      <c r="I36" s="31">
        <v>300</v>
      </c>
      <c r="J36" s="31">
        <v>2</v>
      </c>
      <c r="K36" s="32">
        <f t="shared" si="2"/>
        <v>6.6666666666666671E-3</v>
      </c>
      <c r="L36" s="31">
        <f t="shared" si="6"/>
        <v>635</v>
      </c>
      <c r="M36" s="31">
        <f t="shared" si="6"/>
        <v>7</v>
      </c>
      <c r="N36" s="32">
        <f t="shared" si="3"/>
        <v>1.1023622047244094E-2</v>
      </c>
      <c r="O36" s="51">
        <v>1235</v>
      </c>
      <c r="P36" s="33">
        <v>0</v>
      </c>
      <c r="Q36" s="32">
        <f t="shared" si="4"/>
        <v>0</v>
      </c>
      <c r="R36" s="34">
        <f t="shared" si="7"/>
        <v>1870</v>
      </c>
      <c r="S36" s="34">
        <f t="shared" si="7"/>
        <v>7</v>
      </c>
      <c r="T36" s="32">
        <f t="shared" si="5"/>
        <v>3.7433155080213902E-3</v>
      </c>
    </row>
    <row r="37" spans="1:20" ht="14.1" customHeight="1" x14ac:dyDescent="0.25">
      <c r="A37" s="34">
        <v>28</v>
      </c>
      <c r="B37" s="34" t="s">
        <v>43</v>
      </c>
      <c r="C37" s="31">
        <v>0</v>
      </c>
      <c r="D37" s="31">
        <v>2</v>
      </c>
      <c r="E37" s="32" t="e">
        <f t="shared" si="0"/>
        <v>#DIV/0!</v>
      </c>
      <c r="F37" s="31">
        <v>335</v>
      </c>
      <c r="G37" s="31">
        <v>0</v>
      </c>
      <c r="H37" s="32">
        <f t="shared" si="1"/>
        <v>0</v>
      </c>
      <c r="I37" s="31">
        <v>300</v>
      </c>
      <c r="J37" s="31">
        <v>33</v>
      </c>
      <c r="K37" s="32">
        <f t="shared" si="2"/>
        <v>0.11</v>
      </c>
      <c r="L37" s="31">
        <f t="shared" si="6"/>
        <v>635</v>
      </c>
      <c r="M37" s="31">
        <f t="shared" si="6"/>
        <v>35</v>
      </c>
      <c r="N37" s="32">
        <f t="shared" si="3"/>
        <v>5.5118110236220472E-2</v>
      </c>
      <c r="O37" s="51">
        <v>1236</v>
      </c>
      <c r="P37" s="33">
        <v>17</v>
      </c>
      <c r="Q37" s="32">
        <f t="shared" si="4"/>
        <v>1.3754045307443365E-2</v>
      </c>
      <c r="R37" s="34">
        <f t="shared" si="7"/>
        <v>1871</v>
      </c>
      <c r="S37" s="34">
        <f t="shared" si="7"/>
        <v>52</v>
      </c>
      <c r="T37" s="32">
        <f t="shared" si="5"/>
        <v>2.7792624265098879E-2</v>
      </c>
    </row>
    <row r="38" spans="1:20" ht="14.1" customHeight="1" x14ac:dyDescent="0.25">
      <c r="A38" s="34">
        <v>29</v>
      </c>
      <c r="B38" s="34" t="s">
        <v>44</v>
      </c>
      <c r="C38" s="31">
        <v>0</v>
      </c>
      <c r="D38" s="31">
        <v>0</v>
      </c>
      <c r="E38" s="32" t="e">
        <f t="shared" si="0"/>
        <v>#DIV/0!</v>
      </c>
      <c r="F38" s="31">
        <v>670</v>
      </c>
      <c r="G38" s="31">
        <v>0</v>
      </c>
      <c r="H38" s="32">
        <f t="shared" si="1"/>
        <v>0</v>
      </c>
      <c r="I38" s="31">
        <v>316</v>
      </c>
      <c r="J38" s="31">
        <v>0</v>
      </c>
      <c r="K38" s="32">
        <f t="shared" si="2"/>
        <v>0</v>
      </c>
      <c r="L38" s="31">
        <f t="shared" si="6"/>
        <v>986</v>
      </c>
      <c r="M38" s="31">
        <f t="shared" si="6"/>
        <v>0</v>
      </c>
      <c r="N38" s="32">
        <f t="shared" si="3"/>
        <v>0</v>
      </c>
      <c r="O38" s="51">
        <v>2984</v>
      </c>
      <c r="P38" s="33">
        <v>0</v>
      </c>
      <c r="Q38" s="32">
        <f t="shared" si="4"/>
        <v>0</v>
      </c>
      <c r="R38" s="34">
        <f t="shared" si="7"/>
        <v>3970</v>
      </c>
      <c r="S38" s="34">
        <f t="shared" si="7"/>
        <v>0</v>
      </c>
      <c r="T38" s="32">
        <f t="shared" si="5"/>
        <v>0</v>
      </c>
    </row>
    <row r="39" spans="1:20" ht="14.1" customHeight="1" x14ac:dyDescent="0.25">
      <c r="A39" s="34">
        <v>30</v>
      </c>
      <c r="B39" s="34" t="s">
        <v>45</v>
      </c>
      <c r="C39" s="31">
        <v>15000</v>
      </c>
      <c r="D39" s="31">
        <v>11332</v>
      </c>
      <c r="E39" s="32">
        <f t="shared" si="0"/>
        <v>0.75546666666666662</v>
      </c>
      <c r="F39" s="31">
        <v>15514.34</v>
      </c>
      <c r="G39" s="31">
        <v>28524</v>
      </c>
      <c r="H39" s="32">
        <f t="shared" si="1"/>
        <v>1.8385571026547052</v>
      </c>
      <c r="I39" s="31">
        <v>17823.7</v>
      </c>
      <c r="J39" s="31">
        <v>20112</v>
      </c>
      <c r="K39" s="32">
        <f t="shared" si="2"/>
        <v>1.128385239877242</v>
      </c>
      <c r="L39" s="31">
        <f t="shared" si="6"/>
        <v>48338.04</v>
      </c>
      <c r="M39" s="31">
        <f t="shared" si="6"/>
        <v>59968</v>
      </c>
      <c r="N39" s="32">
        <f t="shared" si="3"/>
        <v>1.2405964329542529</v>
      </c>
      <c r="O39" s="51">
        <v>52862.65</v>
      </c>
      <c r="P39" s="33">
        <v>34167</v>
      </c>
      <c r="Q39" s="32">
        <f t="shared" si="4"/>
        <v>0.64633536154543891</v>
      </c>
      <c r="R39" s="34">
        <f t="shared" si="7"/>
        <v>101200.69</v>
      </c>
      <c r="S39" s="34">
        <f t="shared" si="7"/>
        <v>94135</v>
      </c>
      <c r="T39" s="32">
        <f t="shared" si="5"/>
        <v>0.93018140488963064</v>
      </c>
    </row>
    <row r="40" spans="1:20" ht="14.1" customHeight="1" x14ac:dyDescent="0.25">
      <c r="A40" s="34">
        <v>31</v>
      </c>
      <c r="B40" s="34" t="s">
        <v>46</v>
      </c>
      <c r="C40" s="31">
        <v>13000.28</v>
      </c>
      <c r="D40" s="31">
        <v>15551</v>
      </c>
      <c r="E40" s="32">
        <f t="shared" si="0"/>
        <v>1.1962050048152808</v>
      </c>
      <c r="F40" s="31">
        <v>16975.75</v>
      </c>
      <c r="G40" s="31">
        <v>7333</v>
      </c>
      <c r="H40" s="32">
        <f t="shared" si="1"/>
        <v>0.43196913243892021</v>
      </c>
      <c r="I40" s="31">
        <v>364</v>
      </c>
      <c r="J40" s="31">
        <v>207</v>
      </c>
      <c r="K40" s="32">
        <f t="shared" si="2"/>
        <v>0.56868131868131866</v>
      </c>
      <c r="L40" s="31">
        <f t="shared" si="6"/>
        <v>30340.03</v>
      </c>
      <c r="M40" s="31">
        <f t="shared" si="6"/>
        <v>23091</v>
      </c>
      <c r="N40" s="32">
        <f t="shared" si="3"/>
        <v>0.76107373657837518</v>
      </c>
      <c r="O40" s="51">
        <v>72553.429999999993</v>
      </c>
      <c r="P40" s="33">
        <v>48175</v>
      </c>
      <c r="Q40" s="32">
        <f t="shared" si="4"/>
        <v>0.66399341836767756</v>
      </c>
      <c r="R40" s="34">
        <f t="shared" si="7"/>
        <v>102893.45999999999</v>
      </c>
      <c r="S40" s="34">
        <f t="shared" si="7"/>
        <v>71266</v>
      </c>
      <c r="T40" s="32">
        <f t="shared" si="5"/>
        <v>0.69261933654481056</v>
      </c>
    </row>
    <row r="41" spans="1:20" ht="14.1" customHeight="1" x14ac:dyDescent="0.25">
      <c r="A41" s="34">
        <v>32</v>
      </c>
      <c r="B41" s="34" t="s">
        <v>47</v>
      </c>
      <c r="C41" s="31">
        <v>2000</v>
      </c>
      <c r="D41" s="31">
        <v>2102</v>
      </c>
      <c r="E41" s="32">
        <f t="shared" si="0"/>
        <v>1.0509999999999999</v>
      </c>
      <c r="F41" s="31">
        <v>8239</v>
      </c>
      <c r="G41" s="31">
        <v>6828</v>
      </c>
      <c r="H41" s="32">
        <f t="shared" si="1"/>
        <v>0.8287413521058381</v>
      </c>
      <c r="I41" s="31">
        <v>599.70000000000005</v>
      </c>
      <c r="J41" s="31">
        <v>0</v>
      </c>
      <c r="K41" s="32">
        <f t="shared" si="2"/>
        <v>0</v>
      </c>
      <c r="L41" s="31">
        <f t="shared" si="6"/>
        <v>10838.7</v>
      </c>
      <c r="M41" s="31">
        <f t="shared" si="6"/>
        <v>8930</v>
      </c>
      <c r="N41" s="32">
        <f t="shared" si="3"/>
        <v>0.82389954514840336</v>
      </c>
      <c r="O41" s="51">
        <v>15161</v>
      </c>
      <c r="P41" s="33">
        <v>15322</v>
      </c>
      <c r="Q41" s="32">
        <f t="shared" si="4"/>
        <v>1.0106193522854694</v>
      </c>
      <c r="R41" s="34">
        <f t="shared" si="7"/>
        <v>25999.7</v>
      </c>
      <c r="S41" s="34">
        <f t="shared" si="7"/>
        <v>24252</v>
      </c>
      <c r="T41" s="32">
        <f t="shared" si="5"/>
        <v>0.93277999361531094</v>
      </c>
    </row>
    <row r="42" spans="1:20" ht="14.1" customHeight="1" x14ac:dyDescent="0.25">
      <c r="A42" s="34">
        <v>33</v>
      </c>
      <c r="B42" s="34" t="s">
        <v>48</v>
      </c>
      <c r="C42" s="31">
        <v>0</v>
      </c>
      <c r="D42" s="31">
        <v>17</v>
      </c>
      <c r="E42" s="32" t="e">
        <f t="shared" si="0"/>
        <v>#DIV/0!</v>
      </c>
      <c r="F42" s="31">
        <v>335</v>
      </c>
      <c r="G42" s="31">
        <v>0</v>
      </c>
      <c r="H42" s="32">
        <f t="shared" si="1"/>
        <v>0</v>
      </c>
      <c r="I42" s="31">
        <v>300</v>
      </c>
      <c r="J42" s="31">
        <v>0</v>
      </c>
      <c r="K42" s="32">
        <f t="shared" si="2"/>
        <v>0</v>
      </c>
      <c r="L42" s="31">
        <f t="shared" si="6"/>
        <v>635</v>
      </c>
      <c r="M42" s="31">
        <f t="shared" si="6"/>
        <v>17</v>
      </c>
      <c r="N42" s="32">
        <f t="shared" si="3"/>
        <v>2.6771653543307086E-2</v>
      </c>
      <c r="O42" s="51">
        <v>1235</v>
      </c>
      <c r="P42" s="33">
        <v>3</v>
      </c>
      <c r="Q42" s="32">
        <f t="shared" si="4"/>
        <v>2.4291497975708503E-3</v>
      </c>
      <c r="R42" s="34">
        <f t="shared" si="7"/>
        <v>1870</v>
      </c>
      <c r="S42" s="34">
        <f t="shared" si="7"/>
        <v>20</v>
      </c>
      <c r="T42" s="32">
        <f t="shared" si="5"/>
        <v>1.06951871657754E-2</v>
      </c>
    </row>
    <row r="43" spans="1:20" ht="14.1" customHeight="1" x14ac:dyDescent="0.25">
      <c r="A43" s="34">
        <v>34</v>
      </c>
      <c r="B43" s="34" t="s">
        <v>49</v>
      </c>
      <c r="C43" s="31">
        <v>700</v>
      </c>
      <c r="D43" s="31">
        <v>3994</v>
      </c>
      <c r="E43" s="32">
        <f t="shared" si="0"/>
        <v>5.7057142857142855</v>
      </c>
      <c r="F43" s="31">
        <v>558</v>
      </c>
      <c r="G43" s="31">
        <v>0</v>
      </c>
      <c r="H43" s="32">
        <f t="shared" si="1"/>
        <v>0</v>
      </c>
      <c r="I43" s="31">
        <v>315.66000000000003</v>
      </c>
      <c r="J43" s="31">
        <v>0</v>
      </c>
      <c r="K43" s="32">
        <f t="shared" si="2"/>
        <v>0</v>
      </c>
      <c r="L43" s="31">
        <f t="shared" si="6"/>
        <v>1573.66</v>
      </c>
      <c r="M43" s="31">
        <f t="shared" si="6"/>
        <v>3994</v>
      </c>
      <c r="N43" s="32">
        <f t="shared" si="3"/>
        <v>2.5380323576884458</v>
      </c>
      <c r="O43" s="51">
        <v>4396</v>
      </c>
      <c r="P43" s="33">
        <v>265</v>
      </c>
      <c r="Q43" s="32">
        <f t="shared" si="4"/>
        <v>6.0282074613284803E-2</v>
      </c>
      <c r="R43" s="34">
        <f t="shared" si="7"/>
        <v>5969.66</v>
      </c>
      <c r="S43" s="34">
        <f t="shared" si="7"/>
        <v>4259</v>
      </c>
      <c r="T43" s="32">
        <f t="shared" si="5"/>
        <v>0.71344096648720368</v>
      </c>
    </row>
    <row r="44" spans="1:20" ht="14.1" customHeight="1" x14ac:dyDescent="0.25">
      <c r="A44" s="34">
        <v>35</v>
      </c>
      <c r="B44" s="34" t="s">
        <v>50</v>
      </c>
      <c r="C44" s="31">
        <v>0</v>
      </c>
      <c r="D44" s="31">
        <v>0</v>
      </c>
      <c r="E44" s="32" t="e">
        <f t="shared" si="0"/>
        <v>#DIV/0!</v>
      </c>
      <c r="F44" s="31">
        <v>335</v>
      </c>
      <c r="G44" s="31">
        <v>0</v>
      </c>
      <c r="H44" s="32">
        <f t="shared" si="1"/>
        <v>0</v>
      </c>
      <c r="I44" s="31">
        <v>158</v>
      </c>
      <c r="J44" s="31">
        <v>0</v>
      </c>
      <c r="K44" s="32">
        <f t="shared" si="2"/>
        <v>0</v>
      </c>
      <c r="L44" s="31">
        <f t="shared" si="6"/>
        <v>493</v>
      </c>
      <c r="M44" s="31">
        <f t="shared" si="6"/>
        <v>0</v>
      </c>
      <c r="N44" s="32">
        <f t="shared" si="3"/>
        <v>0</v>
      </c>
      <c r="O44" s="51">
        <v>1134</v>
      </c>
      <c r="P44" s="33">
        <v>0</v>
      </c>
      <c r="Q44" s="32">
        <f t="shared" si="4"/>
        <v>0</v>
      </c>
      <c r="R44" s="34">
        <f t="shared" si="7"/>
        <v>1627</v>
      </c>
      <c r="S44" s="34">
        <f t="shared" si="7"/>
        <v>0</v>
      </c>
      <c r="T44" s="32">
        <f t="shared" si="5"/>
        <v>0</v>
      </c>
    </row>
    <row r="45" spans="1:20" ht="14.1" customHeight="1" x14ac:dyDescent="0.25">
      <c r="A45" s="34" t="s">
        <v>51</v>
      </c>
      <c r="B45" s="30"/>
      <c r="C45" s="31">
        <f>SUM(C7:C44)</f>
        <v>2219124.66</v>
      </c>
      <c r="D45" s="31">
        <f>SUM(D7:D44)</f>
        <v>1506457</v>
      </c>
      <c r="E45" s="32">
        <f t="shared" si="0"/>
        <v>0.67885190370513027</v>
      </c>
      <c r="F45" s="31">
        <f>SUM(F7:F44)</f>
        <v>717409.94</v>
      </c>
      <c r="G45" s="31">
        <f>SUM(G7:G44)</f>
        <v>588194</v>
      </c>
      <c r="H45" s="32">
        <f t="shared" si="1"/>
        <v>0.81988548973826603</v>
      </c>
      <c r="I45" s="31">
        <f>SUM(I7:I44)</f>
        <v>600248.78000000014</v>
      </c>
      <c r="J45" s="31">
        <f>SUM(J7:J44)</f>
        <v>387354</v>
      </c>
      <c r="K45" s="32">
        <f t="shared" si="2"/>
        <v>0.64532242781068194</v>
      </c>
      <c r="L45" s="31">
        <f t="shared" si="6"/>
        <v>3536783.3800000004</v>
      </c>
      <c r="M45" s="31">
        <f t="shared" si="6"/>
        <v>2482005</v>
      </c>
      <c r="N45" s="32">
        <f t="shared" si="3"/>
        <v>0.70176901815230763</v>
      </c>
      <c r="O45" s="52">
        <f>SUM(O7:O44)</f>
        <v>2179824.89</v>
      </c>
      <c r="P45" s="31">
        <f>SUM(P7:P44)</f>
        <v>1392017</v>
      </c>
      <c r="Q45" s="32">
        <f t="shared" si="4"/>
        <v>0.63859120353470222</v>
      </c>
      <c r="R45" s="34">
        <f t="shared" si="7"/>
        <v>5716608.2700000005</v>
      </c>
      <c r="S45" s="34">
        <f t="shared" si="7"/>
        <v>3874022</v>
      </c>
      <c r="T45" s="32">
        <f t="shared" si="5"/>
        <v>0.67767840947408486</v>
      </c>
    </row>
    <row r="46" spans="1:20" ht="14.1" customHeight="1" x14ac:dyDescent="0.25">
      <c r="A46" s="35"/>
      <c r="B46" s="35" t="s">
        <v>52</v>
      </c>
      <c r="C46" s="31"/>
      <c r="D46" s="31"/>
      <c r="E46" s="32"/>
      <c r="F46" s="31"/>
      <c r="G46" s="31"/>
      <c r="H46" s="32"/>
      <c r="I46" s="31"/>
      <c r="J46" s="31"/>
      <c r="K46" s="32"/>
      <c r="L46" s="31"/>
      <c r="M46" s="31"/>
      <c r="N46" s="32"/>
      <c r="O46" s="51"/>
      <c r="P46" s="33"/>
      <c r="Q46" s="32"/>
      <c r="R46" s="34"/>
      <c r="S46" s="34"/>
      <c r="T46" s="32"/>
    </row>
    <row r="47" spans="1:20" ht="14.1" customHeight="1" x14ac:dyDescent="0.25">
      <c r="A47" s="34">
        <v>36</v>
      </c>
      <c r="B47" s="34" t="s">
        <v>54</v>
      </c>
      <c r="C47" s="31">
        <v>100000.22</v>
      </c>
      <c r="D47" s="31">
        <v>25885</v>
      </c>
      <c r="E47" s="32">
        <f t="shared" si="0"/>
        <v>0.25884943053125281</v>
      </c>
      <c r="F47" s="31">
        <v>0</v>
      </c>
      <c r="G47" s="31">
        <v>0</v>
      </c>
      <c r="H47" s="32" t="e">
        <f t="shared" si="1"/>
        <v>#DIV/0!</v>
      </c>
      <c r="I47" s="31">
        <v>0</v>
      </c>
      <c r="J47" s="31">
        <v>0</v>
      </c>
      <c r="K47" s="32" t="e">
        <f t="shared" si="2"/>
        <v>#DIV/0!</v>
      </c>
      <c r="L47" s="31">
        <f t="shared" si="6"/>
        <v>100000.22</v>
      </c>
      <c r="M47" s="31">
        <f t="shared" si="6"/>
        <v>25885</v>
      </c>
      <c r="N47" s="32">
        <f t="shared" si="3"/>
        <v>0.25884943053125281</v>
      </c>
      <c r="O47" s="51">
        <v>0</v>
      </c>
      <c r="P47" s="33">
        <v>0</v>
      </c>
      <c r="Q47" s="32" t="e">
        <f t="shared" si="4"/>
        <v>#DIV/0!</v>
      </c>
      <c r="R47" s="34">
        <f t="shared" si="7"/>
        <v>100000.22</v>
      </c>
      <c r="S47" s="34">
        <f t="shared" si="7"/>
        <v>25885</v>
      </c>
      <c r="T47" s="32">
        <f t="shared" si="5"/>
        <v>0.25884943053125281</v>
      </c>
    </row>
    <row r="48" spans="1:20" ht="14.1" customHeight="1" x14ac:dyDescent="0.25">
      <c r="A48" s="34">
        <v>37</v>
      </c>
      <c r="B48" s="34" t="s">
        <v>55</v>
      </c>
      <c r="C48" s="31">
        <v>0</v>
      </c>
      <c r="D48" s="31">
        <v>0</v>
      </c>
      <c r="E48" s="32" t="e">
        <f t="shared" si="0"/>
        <v>#DIV/0!</v>
      </c>
      <c r="F48" s="31">
        <v>300</v>
      </c>
      <c r="G48" s="31">
        <v>0</v>
      </c>
      <c r="H48" s="32">
        <f t="shared" si="1"/>
        <v>0</v>
      </c>
      <c r="I48" s="31">
        <v>0</v>
      </c>
      <c r="J48" s="31">
        <v>0</v>
      </c>
      <c r="K48" s="32" t="e">
        <f t="shared" si="2"/>
        <v>#DIV/0!</v>
      </c>
      <c r="L48" s="31">
        <f t="shared" si="6"/>
        <v>300</v>
      </c>
      <c r="M48" s="31">
        <f t="shared" si="6"/>
        <v>0</v>
      </c>
      <c r="N48" s="32">
        <f t="shared" si="3"/>
        <v>0</v>
      </c>
      <c r="O48" s="51">
        <v>0</v>
      </c>
      <c r="P48" s="33">
        <v>0</v>
      </c>
      <c r="Q48" s="32" t="e">
        <f t="shared" si="4"/>
        <v>#DIV/0!</v>
      </c>
      <c r="R48" s="34">
        <f t="shared" si="7"/>
        <v>300</v>
      </c>
      <c r="S48" s="34">
        <f t="shared" si="7"/>
        <v>0</v>
      </c>
      <c r="T48" s="32">
        <f t="shared" si="5"/>
        <v>0</v>
      </c>
    </row>
    <row r="49" spans="1:20" ht="14.1" customHeight="1" x14ac:dyDescent="0.25">
      <c r="A49" s="36" t="s">
        <v>57</v>
      </c>
      <c r="B49" s="36" t="s">
        <v>58</v>
      </c>
      <c r="C49" s="31">
        <f>SUM(C47:C48)</f>
        <v>100000.22</v>
      </c>
      <c r="D49" s="31">
        <f>SUM(D47:D48)</f>
        <v>25885</v>
      </c>
      <c r="E49" s="32">
        <f t="shared" si="0"/>
        <v>0.25884943053125281</v>
      </c>
      <c r="F49" s="31">
        <f>SUM(F47:F48)</f>
        <v>300</v>
      </c>
      <c r="G49" s="31">
        <f>SUM(G47:G48)</f>
        <v>0</v>
      </c>
      <c r="H49" s="32">
        <f t="shared" si="1"/>
        <v>0</v>
      </c>
      <c r="I49" s="31">
        <f>SUM(I47:I48)</f>
        <v>0</v>
      </c>
      <c r="J49" s="31">
        <f>SUM(J47:J48)</f>
        <v>0</v>
      </c>
      <c r="K49" s="32" t="e">
        <f t="shared" si="2"/>
        <v>#DIV/0!</v>
      </c>
      <c r="L49" s="31">
        <f t="shared" si="6"/>
        <v>100300.22</v>
      </c>
      <c r="M49" s="31">
        <f t="shared" si="6"/>
        <v>25885</v>
      </c>
      <c r="N49" s="32">
        <f t="shared" si="3"/>
        <v>0.25807520661470135</v>
      </c>
      <c r="O49" s="52">
        <f>SUM(O47:O48)</f>
        <v>0</v>
      </c>
      <c r="P49" s="31">
        <f>SUM(P47:P48)</f>
        <v>0</v>
      </c>
      <c r="Q49" s="32" t="e">
        <f t="shared" si="4"/>
        <v>#DIV/0!</v>
      </c>
      <c r="R49" s="34">
        <f t="shared" si="7"/>
        <v>100300.22</v>
      </c>
      <c r="S49" s="34">
        <f t="shared" si="7"/>
        <v>25885</v>
      </c>
      <c r="T49" s="32">
        <f t="shared" si="5"/>
        <v>0.25807520661470135</v>
      </c>
    </row>
    <row r="50" spans="1:20" ht="14.1" customHeight="1" x14ac:dyDescent="0.25">
      <c r="A50" s="35"/>
      <c r="B50" s="35" t="s">
        <v>59</v>
      </c>
      <c r="C50" s="31"/>
      <c r="D50" s="31"/>
      <c r="E50" s="32"/>
      <c r="F50" s="31"/>
      <c r="G50" s="31"/>
      <c r="H50" s="32"/>
      <c r="I50" s="31"/>
      <c r="J50" s="31"/>
      <c r="K50" s="32"/>
      <c r="L50" s="31"/>
      <c r="M50" s="31"/>
      <c r="N50" s="32"/>
      <c r="O50" s="51"/>
      <c r="P50" s="33"/>
      <c r="Q50" s="32"/>
      <c r="R50" s="34">
        <f t="shared" si="7"/>
        <v>0</v>
      </c>
      <c r="S50" s="34">
        <f t="shared" si="7"/>
        <v>0</v>
      </c>
      <c r="T50" s="32"/>
    </row>
    <row r="51" spans="1:20" ht="14.1" customHeight="1" x14ac:dyDescent="0.25">
      <c r="A51" s="34">
        <v>38</v>
      </c>
      <c r="B51" s="34" t="s">
        <v>60</v>
      </c>
      <c r="C51" s="31">
        <v>401887.1</v>
      </c>
      <c r="D51" s="31">
        <v>345889</v>
      </c>
      <c r="E51" s="32">
        <f t="shared" si="0"/>
        <v>0.86066211132429982</v>
      </c>
      <c r="F51" s="31">
        <v>30076.55</v>
      </c>
      <c r="G51" s="31">
        <v>19339</v>
      </c>
      <c r="H51" s="32">
        <f t="shared" si="1"/>
        <v>0.64299263047124755</v>
      </c>
      <c r="I51" s="31">
        <v>24760</v>
      </c>
      <c r="J51" s="31">
        <v>18654</v>
      </c>
      <c r="K51" s="32">
        <f t="shared" si="2"/>
        <v>0.75339256865912763</v>
      </c>
      <c r="L51" s="31">
        <f t="shared" si="6"/>
        <v>456723.64999999997</v>
      </c>
      <c r="M51" s="31">
        <f t="shared" si="6"/>
        <v>383882</v>
      </c>
      <c r="N51" s="32">
        <f t="shared" si="3"/>
        <v>0.84051263822225986</v>
      </c>
      <c r="O51" s="51">
        <v>9663.73</v>
      </c>
      <c r="P51" s="33">
        <v>9788</v>
      </c>
      <c r="Q51" s="32">
        <f t="shared" si="4"/>
        <v>1.0128594238456581</v>
      </c>
      <c r="R51" s="34">
        <f t="shared" si="7"/>
        <v>466387.37999999995</v>
      </c>
      <c r="S51" s="34">
        <f t="shared" si="7"/>
        <v>393670</v>
      </c>
      <c r="T51" s="32">
        <f t="shared" si="5"/>
        <v>0.84408373142515147</v>
      </c>
    </row>
    <row r="52" spans="1:20" ht="14.1" customHeight="1" x14ac:dyDescent="0.25">
      <c r="A52" s="34">
        <v>39</v>
      </c>
      <c r="B52" s="34" t="s">
        <v>61</v>
      </c>
      <c r="C52" s="31">
        <v>154480.57</v>
      </c>
      <c r="D52" s="31">
        <v>125851</v>
      </c>
      <c r="E52" s="32">
        <f t="shared" si="0"/>
        <v>0.81467203286471557</v>
      </c>
      <c r="F52" s="31">
        <v>24651</v>
      </c>
      <c r="G52" s="31">
        <v>5588</v>
      </c>
      <c r="H52" s="32">
        <f t="shared" si="1"/>
        <v>0.22668451584114235</v>
      </c>
      <c r="I52" s="31">
        <v>27846.51</v>
      </c>
      <c r="J52" s="31">
        <v>26356</v>
      </c>
      <c r="K52" s="32">
        <f t="shared" si="2"/>
        <v>0.94647408238949882</v>
      </c>
      <c r="L52" s="31">
        <f t="shared" si="6"/>
        <v>206978.08000000002</v>
      </c>
      <c r="M52" s="31">
        <f t="shared" si="6"/>
        <v>157795</v>
      </c>
      <c r="N52" s="32">
        <f t="shared" si="3"/>
        <v>0.76237541675910792</v>
      </c>
      <c r="O52" s="51">
        <v>4731.8</v>
      </c>
      <c r="P52" s="33">
        <v>5411</v>
      </c>
      <c r="Q52" s="32">
        <f t="shared" si="4"/>
        <v>1.1435394564436365</v>
      </c>
      <c r="R52" s="34">
        <f t="shared" si="7"/>
        <v>211709.88</v>
      </c>
      <c r="S52" s="34">
        <f t="shared" si="7"/>
        <v>163206</v>
      </c>
      <c r="T52" s="32">
        <f t="shared" si="5"/>
        <v>0.77089458460795501</v>
      </c>
    </row>
    <row r="53" spans="1:20" ht="14.1" customHeight="1" x14ac:dyDescent="0.25">
      <c r="A53" s="34">
        <v>40</v>
      </c>
      <c r="B53" s="34" t="s">
        <v>62</v>
      </c>
      <c r="C53" s="31">
        <v>724512.82</v>
      </c>
      <c r="D53" s="31">
        <v>550487</v>
      </c>
      <c r="E53" s="32">
        <f t="shared" si="0"/>
        <v>0.75980298043587424</v>
      </c>
      <c r="F53" s="31">
        <v>77599.759999999995</v>
      </c>
      <c r="G53" s="31">
        <v>73803</v>
      </c>
      <c r="H53" s="32">
        <f t="shared" si="1"/>
        <v>0.95107252909029627</v>
      </c>
      <c r="I53" s="31">
        <v>97141.92</v>
      </c>
      <c r="J53" s="31">
        <v>58126</v>
      </c>
      <c r="K53" s="32">
        <f t="shared" si="2"/>
        <v>0.59836165478302261</v>
      </c>
      <c r="L53" s="31">
        <f t="shared" si="6"/>
        <v>899254.5</v>
      </c>
      <c r="M53" s="31">
        <f t="shared" si="6"/>
        <v>682416</v>
      </c>
      <c r="N53" s="32">
        <f t="shared" si="3"/>
        <v>0.75886859615381408</v>
      </c>
      <c r="O53" s="51">
        <v>5715.27</v>
      </c>
      <c r="P53" s="33">
        <v>26411</v>
      </c>
      <c r="Q53" s="32">
        <f t="shared" si="4"/>
        <v>4.6211290105279366</v>
      </c>
      <c r="R53" s="34">
        <f t="shared" si="7"/>
        <v>904969.77</v>
      </c>
      <c r="S53" s="34">
        <f t="shared" si="7"/>
        <v>708827</v>
      </c>
      <c r="T53" s="32">
        <f t="shared" si="5"/>
        <v>0.78326041763803889</v>
      </c>
    </row>
    <row r="54" spans="1:20" ht="14.1" customHeight="1" x14ac:dyDescent="0.25">
      <c r="A54" s="36" t="s">
        <v>63</v>
      </c>
      <c r="B54" s="36"/>
      <c r="C54" s="31">
        <f>SUM(C51:C53)</f>
        <v>1280880.4899999998</v>
      </c>
      <c r="D54" s="31">
        <f>SUM(D51:D53)</f>
        <v>1022227</v>
      </c>
      <c r="E54" s="32">
        <f t="shared" si="0"/>
        <v>0.79806586795619017</v>
      </c>
      <c r="F54" s="31">
        <f>SUM(F51:F53)</f>
        <v>132327.31</v>
      </c>
      <c r="G54" s="31">
        <f>SUM(G51:G53)</f>
        <v>98730</v>
      </c>
      <c r="H54" s="32">
        <f t="shared" si="1"/>
        <v>0.74610448893731762</v>
      </c>
      <c r="I54" s="31">
        <f>SUM(I51:I53)</f>
        <v>149748.43</v>
      </c>
      <c r="J54" s="31">
        <f>SUM(J51:J53)</f>
        <v>103136</v>
      </c>
      <c r="K54" s="32">
        <f t="shared" si="2"/>
        <v>0.68872842272870571</v>
      </c>
      <c r="L54" s="31">
        <f t="shared" si="6"/>
        <v>1562956.2299999997</v>
      </c>
      <c r="M54" s="31">
        <f t="shared" si="6"/>
        <v>1224093</v>
      </c>
      <c r="N54" s="32">
        <f t="shared" si="3"/>
        <v>0.7831908383000592</v>
      </c>
      <c r="O54" s="52">
        <f>SUM(O51:O53)</f>
        <v>20110.8</v>
      </c>
      <c r="P54" s="31">
        <f>SUM(P51:P53)</f>
        <v>41610</v>
      </c>
      <c r="Q54" s="32">
        <f t="shared" si="4"/>
        <v>2.0690375320723193</v>
      </c>
      <c r="R54" s="34">
        <f t="shared" si="7"/>
        <v>1583067.0299999998</v>
      </c>
      <c r="S54" s="34">
        <f t="shared" si="7"/>
        <v>1265703</v>
      </c>
      <c r="T54" s="32">
        <f t="shared" si="5"/>
        <v>0.79952584193481702</v>
      </c>
    </row>
    <row r="55" spans="1:20" ht="14.1" customHeight="1" x14ac:dyDescent="0.25">
      <c r="A55" s="37" t="s">
        <v>64</v>
      </c>
      <c r="B55" s="37"/>
      <c r="C55" s="31">
        <f>SUM(C54+C49+C45)</f>
        <v>3600005.37</v>
      </c>
      <c r="D55" s="31">
        <f>SUM(D54+D49+D45)</f>
        <v>2554569</v>
      </c>
      <c r="E55" s="32">
        <f t="shared" si="0"/>
        <v>0.7096014415111831</v>
      </c>
      <c r="F55" s="31">
        <f>SUM(F54+F49+F45)</f>
        <v>850037.25</v>
      </c>
      <c r="G55" s="31">
        <f>SUM(G54+G49+G45)</f>
        <v>686924</v>
      </c>
      <c r="H55" s="32">
        <f t="shared" si="1"/>
        <v>0.80811046810007447</v>
      </c>
      <c r="I55" s="31">
        <f>SUM(I54+I49+I45)</f>
        <v>749997.2100000002</v>
      </c>
      <c r="J55" s="31">
        <f>SUM(J54+J49+J45)</f>
        <v>490490</v>
      </c>
      <c r="K55" s="32">
        <f t="shared" si="2"/>
        <v>0.65398909950611661</v>
      </c>
      <c r="L55" s="31">
        <f>SUM(L54+L49+L45)</f>
        <v>5200039.83</v>
      </c>
      <c r="M55" s="31">
        <f>SUM(M54+M49+M45)</f>
        <v>3731983</v>
      </c>
      <c r="N55" s="32">
        <f t="shared" si="3"/>
        <v>0.71768354128164435</v>
      </c>
      <c r="O55" s="52">
        <f>SUM(O54+O49+O45)</f>
        <v>2199935.69</v>
      </c>
      <c r="P55" s="31">
        <f>SUM(P54+P49+P45)</f>
        <v>1433627</v>
      </c>
      <c r="Q55" s="32">
        <f t="shared" si="4"/>
        <v>0.6516676857949425</v>
      </c>
      <c r="R55" s="34">
        <f t="shared" si="7"/>
        <v>7399975.5199999996</v>
      </c>
      <c r="S55" s="34">
        <f t="shared" si="7"/>
        <v>5165610</v>
      </c>
      <c r="T55" s="32">
        <f t="shared" si="5"/>
        <v>0.69805771465579125</v>
      </c>
    </row>
  </sheetData>
  <mergeCells count="14">
    <mergeCell ref="A49:B49"/>
    <mergeCell ref="A54:B54"/>
    <mergeCell ref="A55:B55"/>
    <mergeCell ref="A1:T1"/>
    <mergeCell ref="A2:T2"/>
    <mergeCell ref="A3:T3"/>
    <mergeCell ref="A4:A5"/>
    <mergeCell ref="B4:B5"/>
    <mergeCell ref="C4:E4"/>
    <mergeCell ref="F4:H4"/>
    <mergeCell ref="I4:K4"/>
    <mergeCell ref="L4:N4"/>
    <mergeCell ref="O4:Q4"/>
    <mergeCell ref="R4:T4"/>
  </mergeCells>
  <pageMargins left="0.31496062992125984" right="0.11811023622047245" top="0.47244094488188981" bottom="0.15748031496062992" header="0.31496062992125984" footer="0.31496062992125984"/>
  <pageSetup paperSize="9" scale="7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0" workbookViewId="0">
      <selection activeCell="J34" sqref="J34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8.75" x14ac:dyDescent="0.3">
      <c r="A3" s="44" t="str">
        <f>ACP!A3</f>
        <v xml:space="preserve">                                                                                BANK WISE PERFORMANCE : ANNUAL CREDIT PLAN AS ON :31.12.2014                                                     (RS. IN LACS)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18.75" x14ac:dyDescent="0.3">
      <c r="A4" s="47" t="s">
        <v>65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45" customHeight="1" x14ac:dyDescent="0.25">
      <c r="A5" s="18" t="s">
        <v>2</v>
      </c>
      <c r="B5" s="19" t="s">
        <v>66</v>
      </c>
      <c r="C5" s="49" t="s">
        <v>67</v>
      </c>
      <c r="D5" s="49"/>
      <c r="E5" s="49"/>
      <c r="F5" s="48" t="s">
        <v>68</v>
      </c>
      <c r="G5" s="48"/>
      <c r="H5" s="48"/>
      <c r="I5" s="48" t="s">
        <v>69</v>
      </c>
      <c r="J5" s="48"/>
    </row>
    <row r="6" spans="1:10" x14ac:dyDescent="0.25">
      <c r="A6" s="18"/>
      <c r="B6" s="19"/>
      <c r="C6" s="18" t="s">
        <v>10</v>
      </c>
      <c r="D6" s="18" t="s">
        <v>11</v>
      </c>
      <c r="E6" s="19" t="s">
        <v>12</v>
      </c>
      <c r="F6" s="18" t="s">
        <v>10</v>
      </c>
      <c r="G6" s="18" t="s">
        <v>11</v>
      </c>
      <c r="H6" s="19" t="s">
        <v>12</v>
      </c>
      <c r="I6" s="19" t="s">
        <v>70</v>
      </c>
      <c r="J6" s="5" t="s">
        <v>11</v>
      </c>
    </row>
    <row r="7" spans="1:10" x14ac:dyDescent="0.25">
      <c r="A7" s="20"/>
      <c r="B7" s="20" t="s">
        <v>13</v>
      </c>
      <c r="C7" s="21"/>
      <c r="D7" s="21"/>
      <c r="E7" s="21"/>
      <c r="F7" s="21"/>
      <c r="G7" s="21"/>
      <c r="H7" s="21"/>
      <c r="I7" s="21"/>
      <c r="J7" s="21"/>
    </row>
    <row r="8" spans="1:10" x14ac:dyDescent="0.25">
      <c r="A8" s="1">
        <v>1</v>
      </c>
      <c r="B8" s="1" t="s">
        <v>14</v>
      </c>
      <c r="C8" s="6">
        <v>1075304</v>
      </c>
      <c r="D8" s="6">
        <v>150590</v>
      </c>
      <c r="E8" s="7">
        <f t="shared" ref="E8:E58" si="0">SUM(D8/C8)</f>
        <v>0.140044117756467</v>
      </c>
      <c r="F8" s="6">
        <f>ACP!R7</f>
        <v>1539207.6</v>
      </c>
      <c r="G8" s="6">
        <f>ACP!S7</f>
        <v>1030829</v>
      </c>
      <c r="H8" s="7">
        <f t="shared" ref="H8:H58" si="1">SUM(G8/F8)</f>
        <v>0.66971407885460021</v>
      </c>
      <c r="I8" s="8">
        <f>(F8-C8)/C8</f>
        <v>0.43141623206088703</v>
      </c>
      <c r="J8" s="8">
        <f>(G8-D8)/D8</f>
        <v>5.8452686101334752</v>
      </c>
    </row>
    <row r="9" spans="1:10" x14ac:dyDescent="0.25">
      <c r="A9" s="1">
        <v>2</v>
      </c>
      <c r="B9" s="1" t="s">
        <v>15</v>
      </c>
      <c r="C9" s="6">
        <v>484440</v>
      </c>
      <c r="D9" s="6">
        <v>61713</v>
      </c>
      <c r="E9" s="7">
        <f t="shared" si="0"/>
        <v>0.12739038890265048</v>
      </c>
      <c r="F9" s="6">
        <f>ACP!R8</f>
        <v>705119.74</v>
      </c>
      <c r="G9" s="6">
        <f>ACP!S8</f>
        <v>509942</v>
      </c>
      <c r="H9" s="7">
        <f t="shared" si="1"/>
        <v>0.72319915479887142</v>
      </c>
      <c r="I9" s="8">
        <f t="shared" ref="I9:J58" si="2">(F9-C9)/C9</f>
        <v>0.45553575262158369</v>
      </c>
      <c r="J9" s="8">
        <f t="shared" si="2"/>
        <v>7.2631212224328747</v>
      </c>
    </row>
    <row r="10" spans="1:10" x14ac:dyDescent="0.25">
      <c r="A10" s="1">
        <v>3</v>
      </c>
      <c r="B10" s="1" t="s">
        <v>16</v>
      </c>
      <c r="C10" s="6">
        <v>554365</v>
      </c>
      <c r="D10" s="6">
        <v>93449</v>
      </c>
      <c r="E10" s="7">
        <f t="shared" si="0"/>
        <v>0.168569444319176</v>
      </c>
      <c r="F10" s="6">
        <f>ACP!R9</f>
        <v>814051.72</v>
      </c>
      <c r="G10" s="6">
        <f>ACP!S9</f>
        <v>554101</v>
      </c>
      <c r="H10" s="7">
        <f t="shared" si="1"/>
        <v>0.68067051071398754</v>
      </c>
      <c r="I10" s="8">
        <f t="shared" si="2"/>
        <v>0.46843996284036687</v>
      </c>
      <c r="J10" s="8">
        <f t="shared" si="2"/>
        <v>4.9294481481877819</v>
      </c>
    </row>
    <row r="11" spans="1:10" x14ac:dyDescent="0.25">
      <c r="A11" s="1">
        <v>4</v>
      </c>
      <c r="B11" s="1" t="s">
        <v>17</v>
      </c>
      <c r="C11" s="6">
        <v>243986</v>
      </c>
      <c r="D11" s="6">
        <v>68848</v>
      </c>
      <c r="E11" s="7">
        <f t="shared" si="0"/>
        <v>0.28218012508914447</v>
      </c>
      <c r="F11" s="6">
        <f>ACP!R10</f>
        <v>345492.20999999996</v>
      </c>
      <c r="G11" s="6">
        <f>ACP!S10</f>
        <v>243475</v>
      </c>
      <c r="H11" s="7">
        <f t="shared" si="1"/>
        <v>0.70471921783706792</v>
      </c>
      <c r="I11" s="8">
        <f t="shared" si="2"/>
        <v>0.41603292811882636</v>
      </c>
      <c r="J11" s="8">
        <f t="shared" si="2"/>
        <v>2.5364135486869626</v>
      </c>
    </row>
    <row r="12" spans="1:10" x14ac:dyDescent="0.25">
      <c r="A12" s="1">
        <v>5</v>
      </c>
      <c r="B12" s="1" t="s">
        <v>18</v>
      </c>
      <c r="C12" s="6">
        <v>201382</v>
      </c>
      <c r="D12" s="6">
        <v>25048</v>
      </c>
      <c r="E12" s="7">
        <f t="shared" si="0"/>
        <v>0.12438053053400999</v>
      </c>
      <c r="F12" s="6">
        <f>ACP!R11</f>
        <v>313335.93</v>
      </c>
      <c r="G12" s="6">
        <f>ACP!S11</f>
        <v>192278</v>
      </c>
      <c r="H12" s="7">
        <f t="shared" si="1"/>
        <v>0.6136481060438872</v>
      </c>
      <c r="I12" s="8">
        <f t="shared" si="2"/>
        <v>0.55592818623312901</v>
      </c>
      <c r="J12" s="8">
        <f t="shared" si="2"/>
        <v>6.6763813478122005</v>
      </c>
    </row>
    <row r="13" spans="1:10" x14ac:dyDescent="0.25">
      <c r="A13" s="1">
        <v>6</v>
      </c>
      <c r="B13" s="1" t="s">
        <v>19</v>
      </c>
      <c r="C13" s="6">
        <v>132554</v>
      </c>
      <c r="D13" s="6">
        <v>15936</v>
      </c>
      <c r="E13" s="7">
        <f t="shared" si="0"/>
        <v>0.12022270169138616</v>
      </c>
      <c r="F13" s="6">
        <f>ACP!R12</f>
        <v>208857.69</v>
      </c>
      <c r="G13" s="6">
        <f>ACP!S12</f>
        <v>130969</v>
      </c>
      <c r="H13" s="7">
        <f t="shared" si="1"/>
        <v>0.62707291266124798</v>
      </c>
      <c r="I13" s="8">
        <f t="shared" si="2"/>
        <v>0.57564230426844909</v>
      </c>
      <c r="J13" s="8">
        <f t="shared" si="2"/>
        <v>7.2184362449799195</v>
      </c>
    </row>
    <row r="14" spans="1:10" x14ac:dyDescent="0.25">
      <c r="A14" s="1">
        <v>7</v>
      </c>
      <c r="B14" s="1" t="s">
        <v>20</v>
      </c>
      <c r="C14" s="6">
        <v>96029</v>
      </c>
      <c r="D14" s="6">
        <v>10908</v>
      </c>
      <c r="E14" s="7">
        <f t="shared" si="0"/>
        <v>0.11359068614689313</v>
      </c>
      <c r="F14" s="6">
        <f>ACP!R13</f>
        <v>151322.5</v>
      </c>
      <c r="G14" s="6">
        <f>ACP!S13</f>
        <v>101717</v>
      </c>
      <c r="H14" s="7">
        <f t="shared" si="1"/>
        <v>0.67218688562507223</v>
      </c>
      <c r="I14" s="8">
        <f t="shared" si="2"/>
        <v>0.57580001874433762</v>
      </c>
      <c r="J14" s="8">
        <f t="shared" si="2"/>
        <v>8.3249908324165744</v>
      </c>
    </row>
    <row r="15" spans="1:10" x14ac:dyDescent="0.25">
      <c r="A15" s="1"/>
      <c r="B15" s="2" t="s">
        <v>21</v>
      </c>
      <c r="C15" s="7"/>
      <c r="D15" s="7"/>
      <c r="E15" s="7"/>
      <c r="F15" s="6"/>
      <c r="G15" s="6"/>
      <c r="H15" s="7"/>
      <c r="I15" s="7"/>
      <c r="J15" s="7"/>
    </row>
    <row r="16" spans="1:10" x14ac:dyDescent="0.25">
      <c r="A16" s="1">
        <v>8</v>
      </c>
      <c r="B16" s="1" t="s">
        <v>22</v>
      </c>
      <c r="C16" s="6">
        <v>255174</v>
      </c>
      <c r="D16" s="6">
        <v>50362</v>
      </c>
      <c r="E16" s="7">
        <f t="shared" si="0"/>
        <v>0.19736336774122756</v>
      </c>
      <c r="F16" s="6">
        <f>ACP!R15</f>
        <v>402099.99</v>
      </c>
      <c r="G16" s="6">
        <f>ACP!S15</f>
        <v>291120</v>
      </c>
      <c r="H16" s="7">
        <f t="shared" si="1"/>
        <v>0.72399902322802845</v>
      </c>
      <c r="I16" s="8">
        <f t="shared" si="2"/>
        <v>0.57578746267252934</v>
      </c>
      <c r="J16" s="8">
        <f t="shared" si="2"/>
        <v>4.780548826496168</v>
      </c>
    </row>
    <row r="17" spans="1:10" x14ac:dyDescent="0.25">
      <c r="A17" s="1">
        <v>9</v>
      </c>
      <c r="B17" s="1" t="s">
        <v>23</v>
      </c>
      <c r="C17" s="6">
        <v>219354</v>
      </c>
      <c r="D17" s="6">
        <v>29799</v>
      </c>
      <c r="E17" s="7">
        <f t="shared" si="0"/>
        <v>0.13584890177521267</v>
      </c>
      <c r="F17" s="6">
        <f>ACP!R16</f>
        <v>334370.34999999998</v>
      </c>
      <c r="G17" s="6">
        <f>ACP!S16</f>
        <v>232588</v>
      </c>
      <c r="H17" s="7">
        <f t="shared" si="1"/>
        <v>0.69559995376384309</v>
      </c>
      <c r="I17" s="8">
        <f t="shared" si="2"/>
        <v>0.52434124748124022</v>
      </c>
      <c r="J17" s="8">
        <f t="shared" si="2"/>
        <v>6.805228363367898</v>
      </c>
    </row>
    <row r="18" spans="1:10" x14ac:dyDescent="0.25">
      <c r="A18" s="1">
        <v>10</v>
      </c>
      <c r="B18" s="1" t="s">
        <v>24</v>
      </c>
      <c r="C18" s="6">
        <v>11897</v>
      </c>
      <c r="D18" s="6">
        <v>4576</v>
      </c>
      <c r="E18" s="7">
        <f t="shared" si="0"/>
        <v>0.38463478187778433</v>
      </c>
      <c r="F18" s="6">
        <f>ACP!R17</f>
        <v>22001.54</v>
      </c>
      <c r="G18" s="6">
        <f>ACP!S17</f>
        <v>10011</v>
      </c>
      <c r="H18" s="7">
        <f t="shared" si="1"/>
        <v>0.45501360359320298</v>
      </c>
      <c r="I18" s="8">
        <f t="shared" si="2"/>
        <v>0.84933512650247966</v>
      </c>
      <c r="J18" s="8">
        <f t="shared" si="2"/>
        <v>1.1877185314685315</v>
      </c>
    </row>
    <row r="19" spans="1:10" x14ac:dyDescent="0.25">
      <c r="A19" s="1">
        <v>11</v>
      </c>
      <c r="B19" s="1" t="s">
        <v>25</v>
      </c>
      <c r="C19" s="6">
        <v>4010</v>
      </c>
      <c r="D19" s="6">
        <v>123</v>
      </c>
      <c r="E19" s="7">
        <f t="shared" si="0"/>
        <v>3.0673316708229426E-2</v>
      </c>
      <c r="F19" s="6">
        <f>ACP!R18</f>
        <v>12000.66</v>
      </c>
      <c r="G19" s="6">
        <f>ACP!S18</f>
        <v>1402</v>
      </c>
      <c r="H19" s="7">
        <f t="shared" si="1"/>
        <v>0.1168269078534014</v>
      </c>
      <c r="I19" s="8">
        <f t="shared" si="2"/>
        <v>1.9926832917705735</v>
      </c>
      <c r="J19" s="8">
        <f t="shared" si="2"/>
        <v>10.398373983739837</v>
      </c>
    </row>
    <row r="20" spans="1:10" x14ac:dyDescent="0.25">
      <c r="A20" s="1">
        <v>12</v>
      </c>
      <c r="B20" s="1" t="s">
        <v>26</v>
      </c>
      <c r="C20" s="6">
        <v>6529</v>
      </c>
      <c r="D20" s="6">
        <v>1175</v>
      </c>
      <c r="E20" s="7">
        <f t="shared" si="0"/>
        <v>0.17996630418134477</v>
      </c>
      <c r="F20" s="6">
        <f>ACP!R19</f>
        <v>15999.490000000002</v>
      </c>
      <c r="G20" s="6">
        <f>ACP!S19</f>
        <v>9514</v>
      </c>
      <c r="H20" s="7">
        <f t="shared" si="1"/>
        <v>0.59464395427604244</v>
      </c>
      <c r="I20" s="8">
        <f t="shared" si="2"/>
        <v>1.4505268800735185</v>
      </c>
      <c r="J20" s="8">
        <f t="shared" si="2"/>
        <v>7.0970212765957443</v>
      </c>
    </row>
    <row r="21" spans="1:10" x14ac:dyDescent="0.25">
      <c r="A21" s="1">
        <v>13</v>
      </c>
      <c r="B21" s="1" t="s">
        <v>27</v>
      </c>
      <c r="C21" s="6">
        <v>13655</v>
      </c>
      <c r="D21" s="6">
        <v>1208</v>
      </c>
      <c r="E21" s="7">
        <f t="shared" si="0"/>
        <v>8.8465763456609295E-2</v>
      </c>
      <c r="F21" s="6">
        <f>ACP!R20</f>
        <v>27000.77</v>
      </c>
      <c r="G21" s="6">
        <f>ACP!S20</f>
        <v>4256</v>
      </c>
      <c r="H21" s="7">
        <f t="shared" si="1"/>
        <v>0.15762513439431541</v>
      </c>
      <c r="I21" s="8">
        <f t="shared" si="2"/>
        <v>0.97735408275357016</v>
      </c>
      <c r="J21" s="8">
        <f t="shared" si="2"/>
        <v>2.5231788079470197</v>
      </c>
    </row>
    <row r="22" spans="1:10" x14ac:dyDescent="0.25">
      <c r="A22" s="1">
        <v>14</v>
      </c>
      <c r="B22" s="1" t="s">
        <v>28</v>
      </c>
      <c r="C22" s="6">
        <v>40518</v>
      </c>
      <c r="D22" s="6">
        <v>1102</v>
      </c>
      <c r="E22" s="7">
        <f t="shared" si="0"/>
        <v>2.7197788637148921E-2</v>
      </c>
      <c r="F22" s="6">
        <f>ACP!R21</f>
        <v>63209.93</v>
      </c>
      <c r="G22" s="6">
        <f>ACP!S21</f>
        <v>48847</v>
      </c>
      <c r="H22" s="7">
        <f t="shared" si="1"/>
        <v>0.77277415114998549</v>
      </c>
      <c r="I22" s="8">
        <f t="shared" si="2"/>
        <v>0.56004565871958145</v>
      </c>
      <c r="J22" s="8">
        <f t="shared" si="2"/>
        <v>43.325771324863886</v>
      </c>
    </row>
    <row r="23" spans="1:10" x14ac:dyDescent="0.25">
      <c r="A23" s="1">
        <v>15</v>
      </c>
      <c r="B23" s="1" t="s">
        <v>29</v>
      </c>
      <c r="C23" s="6">
        <v>30010</v>
      </c>
      <c r="D23" s="6">
        <v>2320</v>
      </c>
      <c r="E23" s="7">
        <f t="shared" si="0"/>
        <v>7.7307564145284904E-2</v>
      </c>
      <c r="F23" s="6">
        <f>ACP!R22</f>
        <v>55998.05</v>
      </c>
      <c r="G23" s="6">
        <f>ACP!S22</f>
        <v>90888</v>
      </c>
      <c r="H23" s="7">
        <f t="shared" si="1"/>
        <v>1.6230565171465792</v>
      </c>
      <c r="I23" s="8">
        <f t="shared" si="2"/>
        <v>0.86597967344218607</v>
      </c>
      <c r="J23" s="8">
        <f t="shared" si="2"/>
        <v>38.175862068965515</v>
      </c>
    </row>
    <row r="24" spans="1:10" x14ac:dyDescent="0.25">
      <c r="A24" s="1">
        <v>16</v>
      </c>
      <c r="B24" s="1" t="s">
        <v>30</v>
      </c>
      <c r="C24" s="6">
        <v>21961</v>
      </c>
      <c r="D24" s="6">
        <v>1308</v>
      </c>
      <c r="E24" s="7">
        <f t="shared" si="0"/>
        <v>5.9560129320158466E-2</v>
      </c>
      <c r="F24" s="6">
        <f>ACP!R23</f>
        <v>43999.56</v>
      </c>
      <c r="G24" s="6">
        <f>ACP!S23</f>
        <v>18473</v>
      </c>
      <c r="H24" s="7">
        <f t="shared" si="1"/>
        <v>0.41984510754198451</v>
      </c>
      <c r="I24" s="8">
        <f t="shared" si="2"/>
        <v>1.0035317153135102</v>
      </c>
      <c r="J24" s="8">
        <f t="shared" si="2"/>
        <v>13.12308868501529</v>
      </c>
    </row>
    <row r="25" spans="1:10" x14ac:dyDescent="0.25">
      <c r="A25" s="1">
        <v>17</v>
      </c>
      <c r="B25" s="1" t="s">
        <v>31</v>
      </c>
      <c r="C25" s="6">
        <v>8098</v>
      </c>
      <c r="D25" s="6">
        <v>294</v>
      </c>
      <c r="E25" s="7">
        <f t="shared" si="0"/>
        <v>3.6305260558162508E-2</v>
      </c>
      <c r="F25" s="6">
        <f>ACP!R24</f>
        <v>13014.73</v>
      </c>
      <c r="G25" s="6">
        <f>ACP!S24</f>
        <v>4698</v>
      </c>
      <c r="H25" s="7">
        <f t="shared" si="1"/>
        <v>0.36097560225990089</v>
      </c>
      <c r="I25" s="8">
        <f t="shared" si="2"/>
        <v>0.60715361817732771</v>
      </c>
      <c r="J25" s="8">
        <f t="shared" si="2"/>
        <v>14.979591836734693</v>
      </c>
    </row>
    <row r="26" spans="1:10" x14ac:dyDescent="0.25">
      <c r="A26" s="1">
        <v>18</v>
      </c>
      <c r="B26" s="1" t="s">
        <v>32</v>
      </c>
      <c r="C26" s="6">
        <v>41236</v>
      </c>
      <c r="D26" s="6">
        <v>2259</v>
      </c>
      <c r="E26" s="7">
        <f t="shared" si="0"/>
        <v>5.4782229120186245E-2</v>
      </c>
      <c r="F26" s="6">
        <f>ACP!R25</f>
        <v>66227.26999999999</v>
      </c>
      <c r="G26" s="6">
        <f>ACP!S25</f>
        <v>11046</v>
      </c>
      <c r="H26" s="7">
        <f t="shared" si="1"/>
        <v>0.16678929993641595</v>
      </c>
      <c r="I26" s="8">
        <f t="shared" si="2"/>
        <v>0.60605466097584615</v>
      </c>
      <c r="J26" s="8">
        <f t="shared" si="2"/>
        <v>3.8897742363877823</v>
      </c>
    </row>
    <row r="27" spans="1:10" x14ac:dyDescent="0.25">
      <c r="A27" s="1">
        <v>19</v>
      </c>
      <c r="B27" s="1" t="s">
        <v>33</v>
      </c>
      <c r="C27" s="6">
        <v>83825</v>
      </c>
      <c r="D27" s="6">
        <v>14107</v>
      </c>
      <c r="E27" s="7">
        <f t="shared" si="0"/>
        <v>0.16829108261258574</v>
      </c>
      <c r="F27" s="6">
        <f>ACP!R26</f>
        <v>130607.58</v>
      </c>
      <c r="G27" s="6">
        <f>ACP!S26</f>
        <v>90129</v>
      </c>
      <c r="H27" s="7">
        <f t="shared" si="1"/>
        <v>0.69007480270287525</v>
      </c>
      <c r="I27" s="8">
        <f t="shared" si="2"/>
        <v>0.55809818073367135</v>
      </c>
      <c r="J27" s="8">
        <f t="shared" si="2"/>
        <v>5.3889558375274689</v>
      </c>
    </row>
    <row r="28" spans="1:10" x14ac:dyDescent="0.25">
      <c r="A28" s="1">
        <v>20</v>
      </c>
      <c r="B28" s="1" t="s">
        <v>34</v>
      </c>
      <c r="C28" s="6">
        <v>11368</v>
      </c>
      <c r="D28" s="6">
        <v>382</v>
      </c>
      <c r="E28" s="7">
        <f t="shared" si="0"/>
        <v>3.3603096410978181E-2</v>
      </c>
      <c r="F28" s="6">
        <f>ACP!R27</f>
        <v>22647.340000000004</v>
      </c>
      <c r="G28" s="6">
        <f>ACP!S27</f>
        <v>4100</v>
      </c>
      <c r="H28" s="7">
        <f t="shared" si="1"/>
        <v>0.18103671336236393</v>
      </c>
      <c r="I28" s="8">
        <f t="shared" si="2"/>
        <v>0.99220091484869843</v>
      </c>
      <c r="J28" s="8">
        <f t="shared" si="2"/>
        <v>9.7329842931937165</v>
      </c>
    </row>
    <row r="29" spans="1:10" x14ac:dyDescent="0.25">
      <c r="A29" s="1">
        <v>21</v>
      </c>
      <c r="B29" s="1" t="s">
        <v>35</v>
      </c>
      <c r="C29" s="6">
        <v>23737</v>
      </c>
      <c r="D29" s="6">
        <v>277</v>
      </c>
      <c r="E29" s="7">
        <f t="shared" si="0"/>
        <v>1.1669545435396217E-2</v>
      </c>
      <c r="F29" s="6">
        <f>ACP!R28</f>
        <v>43315.83</v>
      </c>
      <c r="G29" s="6">
        <f>ACP!S28</f>
        <v>24734</v>
      </c>
      <c r="H29" s="7">
        <f t="shared" si="1"/>
        <v>0.57101526162606142</v>
      </c>
      <c r="I29" s="8">
        <f t="shared" si="2"/>
        <v>0.82482327168555425</v>
      </c>
      <c r="J29" s="8">
        <f t="shared" si="2"/>
        <v>88.292418772563181</v>
      </c>
    </row>
    <row r="30" spans="1:10" x14ac:dyDescent="0.25">
      <c r="A30" s="1"/>
      <c r="B30" s="2" t="s">
        <v>36</v>
      </c>
      <c r="C30" s="7"/>
      <c r="D30" s="7"/>
      <c r="E30" s="7"/>
      <c r="F30" s="6"/>
      <c r="G30" s="6"/>
      <c r="H30" s="7"/>
      <c r="I30" s="7"/>
      <c r="J30" s="8"/>
    </row>
    <row r="31" spans="1:10" x14ac:dyDescent="0.25">
      <c r="A31" s="1">
        <v>22</v>
      </c>
      <c r="B31" s="1" t="s">
        <v>37</v>
      </c>
      <c r="C31" s="6">
        <v>6650</v>
      </c>
      <c r="D31" s="6">
        <v>1077</v>
      </c>
      <c r="E31" s="7">
        <f t="shared" si="0"/>
        <v>0.1619548872180451</v>
      </c>
      <c r="F31" s="6">
        <f>ACP!R30</f>
        <v>15000.14</v>
      </c>
      <c r="G31" s="6">
        <f>ACP!S30</f>
        <v>4479</v>
      </c>
      <c r="H31" s="7">
        <f t="shared" si="1"/>
        <v>0.29859721309267784</v>
      </c>
      <c r="I31" s="8">
        <f t="shared" si="2"/>
        <v>1.2556601503759397</v>
      </c>
      <c r="J31" s="8">
        <f t="shared" si="2"/>
        <v>3.1587743732590527</v>
      </c>
    </row>
    <row r="32" spans="1:10" x14ac:dyDescent="0.25">
      <c r="A32" s="1">
        <v>23</v>
      </c>
      <c r="B32" s="1" t="s">
        <v>71</v>
      </c>
      <c r="C32" s="6">
        <v>4126</v>
      </c>
      <c r="D32" s="6">
        <v>48</v>
      </c>
      <c r="E32" s="7">
        <f t="shared" si="0"/>
        <v>1.16335433834222E-2</v>
      </c>
      <c r="F32" s="6">
        <f>ACP!R31</f>
        <v>5824</v>
      </c>
      <c r="G32" s="6">
        <f>ACP!S31</f>
        <v>5022</v>
      </c>
      <c r="H32" s="7">
        <f t="shared" si="1"/>
        <v>0.86229395604395609</v>
      </c>
      <c r="I32" s="8">
        <f t="shared" si="2"/>
        <v>0.41153659718856034</v>
      </c>
      <c r="J32" s="8">
        <f t="shared" si="2"/>
        <v>103.625</v>
      </c>
    </row>
    <row r="33" spans="1:10" x14ac:dyDescent="0.25">
      <c r="A33" s="1">
        <v>24</v>
      </c>
      <c r="B33" s="1" t="str">
        <f>ACP!B32</f>
        <v>STATE BANK OF HYDERABAD</v>
      </c>
      <c r="C33" s="6">
        <v>0</v>
      </c>
      <c r="D33" s="6">
        <v>0</v>
      </c>
      <c r="E33" s="7" t="e">
        <f>SUM(D33/C33)</f>
        <v>#DIV/0!</v>
      </c>
      <c r="F33" s="6">
        <f>ACP!R32</f>
        <v>1627</v>
      </c>
      <c r="G33" s="6">
        <f>ACP!S32</f>
        <v>634</v>
      </c>
      <c r="H33" s="7">
        <f>SUM(G33/F33)</f>
        <v>0.38967424708051629</v>
      </c>
      <c r="I33" s="8" t="e">
        <f>(F33-C33)/C33</f>
        <v>#DIV/0!</v>
      </c>
      <c r="J33" s="8" t="e">
        <f>(G33-D33)/D33</f>
        <v>#DIV/0!</v>
      </c>
    </row>
    <row r="34" spans="1:10" x14ac:dyDescent="0.25">
      <c r="A34" s="1"/>
      <c r="B34" s="2" t="s">
        <v>21</v>
      </c>
      <c r="C34" s="7"/>
      <c r="D34" s="7"/>
      <c r="E34" s="7"/>
      <c r="F34" s="6"/>
      <c r="G34" s="6"/>
      <c r="H34" s="7"/>
      <c r="I34" s="7"/>
      <c r="J34" s="8"/>
    </row>
    <row r="35" spans="1:10" x14ac:dyDescent="0.25">
      <c r="A35" s="1">
        <v>25</v>
      </c>
      <c r="B35" s="1" t="s">
        <v>40</v>
      </c>
      <c r="C35" s="6">
        <v>91615</v>
      </c>
      <c r="D35" s="6">
        <v>3025</v>
      </c>
      <c r="E35" s="7">
        <f t="shared" si="0"/>
        <v>3.3018610489548655E-2</v>
      </c>
      <c r="F35" s="6">
        <f>ACP!R34</f>
        <v>108870.82</v>
      </c>
      <c r="G35" s="6">
        <f>ACP!S34</f>
        <v>62413</v>
      </c>
      <c r="H35" s="7">
        <f t="shared" si="1"/>
        <v>0.57327574091937583</v>
      </c>
      <c r="I35" s="8">
        <f t="shared" si="2"/>
        <v>0.1883514708290128</v>
      </c>
      <c r="J35" s="8">
        <f t="shared" si="2"/>
        <v>19.632396694214876</v>
      </c>
    </row>
    <row r="36" spans="1:10" x14ac:dyDescent="0.25">
      <c r="A36" s="1">
        <v>26</v>
      </c>
      <c r="B36" s="1" t="s">
        <v>41</v>
      </c>
      <c r="C36" s="6">
        <v>4229</v>
      </c>
      <c r="D36" s="6">
        <v>0</v>
      </c>
      <c r="E36" s="7">
        <f t="shared" si="0"/>
        <v>0</v>
      </c>
      <c r="F36" s="6">
        <f>ACP!R35</f>
        <v>8134.32</v>
      </c>
      <c r="G36" s="6">
        <f>ACP!S35</f>
        <v>2366</v>
      </c>
      <c r="H36" s="7">
        <f t="shared" si="1"/>
        <v>0.29086635391772148</v>
      </c>
      <c r="I36" s="8">
        <f t="shared" si="2"/>
        <v>0.92346181130290839</v>
      </c>
      <c r="J36" s="8" t="e">
        <f t="shared" si="2"/>
        <v>#DIV/0!</v>
      </c>
    </row>
    <row r="37" spans="1:10" x14ac:dyDescent="0.25">
      <c r="A37" s="1">
        <v>27</v>
      </c>
      <c r="B37" s="1" t="s">
        <v>42</v>
      </c>
      <c r="C37" s="6">
        <v>4229</v>
      </c>
      <c r="D37" s="6">
        <v>63</v>
      </c>
      <c r="E37" s="7">
        <f t="shared" si="0"/>
        <v>1.4897138803499646E-2</v>
      </c>
      <c r="F37" s="6">
        <f>ACP!R36</f>
        <v>1870</v>
      </c>
      <c r="G37" s="6">
        <f>ACP!S36</f>
        <v>7</v>
      </c>
      <c r="H37" s="7">
        <f t="shared" si="1"/>
        <v>3.7433155080213902E-3</v>
      </c>
      <c r="I37" s="8">
        <f t="shared" si="2"/>
        <v>-0.55781508630882004</v>
      </c>
      <c r="J37" s="8">
        <f t="shared" si="2"/>
        <v>-0.88888888888888884</v>
      </c>
    </row>
    <row r="38" spans="1:10" x14ac:dyDescent="0.25">
      <c r="A38" s="1">
        <v>28</v>
      </c>
      <c r="B38" s="1" t="s">
        <v>43</v>
      </c>
      <c r="C38" s="6">
        <v>4229</v>
      </c>
      <c r="D38" s="6">
        <v>2051</v>
      </c>
      <c r="E38" s="7">
        <f t="shared" si="0"/>
        <v>0.4849846299361551</v>
      </c>
      <c r="F38" s="6">
        <f>ACP!R37</f>
        <v>1871</v>
      </c>
      <c r="G38" s="6">
        <f>ACP!S37</f>
        <v>52</v>
      </c>
      <c r="H38" s="7">
        <f t="shared" si="1"/>
        <v>2.7792624265098879E-2</v>
      </c>
      <c r="I38" s="8">
        <f t="shared" si="2"/>
        <v>-0.55757862378812961</v>
      </c>
      <c r="J38" s="8">
        <f t="shared" si="2"/>
        <v>-0.9746465138956607</v>
      </c>
    </row>
    <row r="39" spans="1:10" x14ac:dyDescent="0.25">
      <c r="A39" s="1">
        <v>29</v>
      </c>
      <c r="B39" s="1" t="s">
        <v>44</v>
      </c>
      <c r="C39" s="6">
        <v>4229</v>
      </c>
      <c r="D39" s="6">
        <v>0</v>
      </c>
      <c r="E39" s="7">
        <f t="shared" si="0"/>
        <v>0</v>
      </c>
      <c r="F39" s="6">
        <f>ACP!R38</f>
        <v>3970</v>
      </c>
      <c r="G39" s="6">
        <f>ACP!S38</f>
        <v>0</v>
      </c>
      <c r="H39" s="7">
        <f t="shared" si="1"/>
        <v>0</v>
      </c>
      <c r="I39" s="8">
        <f t="shared" si="2"/>
        <v>-6.1243792858831872E-2</v>
      </c>
      <c r="J39" s="8" t="e">
        <f t="shared" si="2"/>
        <v>#DIV/0!</v>
      </c>
    </row>
    <row r="40" spans="1:10" x14ac:dyDescent="0.25">
      <c r="A40" s="1">
        <v>30</v>
      </c>
      <c r="B40" s="1" t="s">
        <v>45</v>
      </c>
      <c r="C40" s="6">
        <v>57820</v>
      </c>
      <c r="D40" s="6">
        <v>1458</v>
      </c>
      <c r="E40" s="7">
        <f t="shared" si="0"/>
        <v>2.5216188170183326E-2</v>
      </c>
      <c r="F40" s="6">
        <f>ACP!R39</f>
        <v>101200.69</v>
      </c>
      <c r="G40" s="6">
        <f>ACP!S39</f>
        <v>94135</v>
      </c>
      <c r="H40" s="7">
        <f t="shared" si="1"/>
        <v>0.93018140488963064</v>
      </c>
      <c r="I40" s="8">
        <f t="shared" si="2"/>
        <v>0.75027135939121414</v>
      </c>
      <c r="J40" s="8">
        <f t="shared" si="2"/>
        <v>63.564471879286693</v>
      </c>
    </row>
    <row r="41" spans="1:10" x14ac:dyDescent="0.25">
      <c r="A41" s="1">
        <v>31</v>
      </c>
      <c r="B41" s="1" t="s">
        <v>46</v>
      </c>
      <c r="C41" s="6">
        <v>53559</v>
      </c>
      <c r="D41" s="6">
        <v>4109</v>
      </c>
      <c r="E41" s="7">
        <f t="shared" si="0"/>
        <v>7.6719132171997231E-2</v>
      </c>
      <c r="F41" s="6">
        <f>ACP!R40</f>
        <v>102893.45999999999</v>
      </c>
      <c r="G41" s="6">
        <f>ACP!S40</f>
        <v>71266</v>
      </c>
      <c r="H41" s="7">
        <f t="shared" si="1"/>
        <v>0.69261933654481056</v>
      </c>
      <c r="I41" s="8">
        <f t="shared" si="2"/>
        <v>0.92112362067999765</v>
      </c>
      <c r="J41" s="8">
        <f t="shared" si="2"/>
        <v>16.343879289364811</v>
      </c>
    </row>
    <row r="42" spans="1:10" x14ac:dyDescent="0.25">
      <c r="A42" s="1">
        <v>32</v>
      </c>
      <c r="B42" s="1" t="s">
        <v>47</v>
      </c>
      <c r="C42" s="6">
        <v>4229</v>
      </c>
      <c r="D42" s="6">
        <v>2902</v>
      </c>
      <c r="E42" s="7">
        <f t="shared" si="0"/>
        <v>0.68621423504374557</v>
      </c>
      <c r="F42" s="6">
        <f>ACP!R41</f>
        <v>25999.7</v>
      </c>
      <c r="G42" s="6">
        <f>ACP!S41</f>
        <v>24252</v>
      </c>
      <c r="H42" s="7">
        <f t="shared" si="1"/>
        <v>0.93277999361531094</v>
      </c>
      <c r="I42" s="8">
        <f t="shared" si="2"/>
        <v>5.1479545991960274</v>
      </c>
      <c r="J42" s="8">
        <f t="shared" si="2"/>
        <v>7.3569951757408685</v>
      </c>
    </row>
    <row r="43" spans="1:10" x14ac:dyDescent="0.25">
      <c r="A43" s="1">
        <v>33</v>
      </c>
      <c r="B43" s="1" t="s">
        <v>48</v>
      </c>
      <c r="C43" s="6">
        <v>4229</v>
      </c>
      <c r="D43" s="6">
        <v>0</v>
      </c>
      <c r="E43" s="7">
        <f t="shared" si="0"/>
        <v>0</v>
      </c>
      <c r="F43" s="6">
        <f>ACP!R42</f>
        <v>1870</v>
      </c>
      <c r="G43" s="6">
        <f>ACP!S42</f>
        <v>20</v>
      </c>
      <c r="H43" s="7">
        <f t="shared" si="1"/>
        <v>1.06951871657754E-2</v>
      </c>
      <c r="I43" s="8">
        <f t="shared" si="2"/>
        <v>-0.55781508630882004</v>
      </c>
      <c r="J43" s="8" t="e">
        <f t="shared" si="2"/>
        <v>#DIV/0!</v>
      </c>
    </row>
    <row r="44" spans="1:10" x14ac:dyDescent="0.25">
      <c r="A44" s="1">
        <v>34</v>
      </c>
      <c r="B44" s="1" t="s">
        <v>49</v>
      </c>
      <c r="C44" s="6">
        <v>4229</v>
      </c>
      <c r="D44" s="6">
        <v>0</v>
      </c>
      <c r="E44" s="7">
        <f t="shared" si="0"/>
        <v>0</v>
      </c>
      <c r="F44" s="6">
        <f>ACP!R43</f>
        <v>5969.66</v>
      </c>
      <c r="G44" s="6">
        <f>ACP!S43</f>
        <v>4259</v>
      </c>
      <c r="H44" s="7">
        <f t="shared" si="1"/>
        <v>0.71344096648720368</v>
      </c>
      <c r="I44" s="8">
        <f t="shared" si="2"/>
        <v>0.41160085126507445</v>
      </c>
      <c r="J44" s="8" t="e">
        <f t="shared" si="2"/>
        <v>#DIV/0!</v>
      </c>
    </row>
    <row r="45" spans="1:10" x14ac:dyDescent="0.25">
      <c r="A45" s="1">
        <v>35</v>
      </c>
      <c r="B45" s="1" t="s">
        <v>50</v>
      </c>
      <c r="C45" s="6">
        <v>0</v>
      </c>
      <c r="D45" s="6">
        <v>0</v>
      </c>
      <c r="E45" s="7" t="e">
        <f t="shared" si="0"/>
        <v>#DIV/0!</v>
      </c>
      <c r="F45" s="6">
        <f>ACP!R44</f>
        <v>1627</v>
      </c>
      <c r="G45" s="6">
        <f>ACP!S44</f>
        <v>0</v>
      </c>
      <c r="H45" s="7">
        <f t="shared" si="1"/>
        <v>0</v>
      </c>
      <c r="I45" s="8" t="e">
        <f t="shared" si="2"/>
        <v>#DIV/0!</v>
      </c>
      <c r="J45" s="8" t="e">
        <f t="shared" si="2"/>
        <v>#DIV/0!</v>
      </c>
    </row>
    <row r="46" spans="1:10" x14ac:dyDescent="0.25">
      <c r="A46" s="22" t="s">
        <v>51</v>
      </c>
      <c r="B46" s="23"/>
      <c r="C46" s="9">
        <f>SUM(C8:C45)</f>
        <v>3802805</v>
      </c>
      <c r="D46" s="9">
        <f>SUM(D8:D45)</f>
        <v>550517</v>
      </c>
      <c r="E46" s="9" t="e">
        <f>SUM(E8:E45)</f>
        <v>#DIV/0!</v>
      </c>
      <c r="F46" s="9">
        <f>ACP!R45</f>
        <v>5716608.2700000005</v>
      </c>
      <c r="G46" s="9">
        <f>ACP!S45</f>
        <v>3874022</v>
      </c>
      <c r="H46" s="10">
        <f t="shared" si="1"/>
        <v>0.67767840947408486</v>
      </c>
      <c r="I46" s="11">
        <f t="shared" si="2"/>
        <v>0.50326095342779886</v>
      </c>
      <c r="J46" s="11">
        <f t="shared" si="2"/>
        <v>6.0370615258021099</v>
      </c>
    </row>
    <row r="47" spans="1:10" x14ac:dyDescent="0.25">
      <c r="A47" s="15"/>
      <c r="B47" s="27" t="s">
        <v>52</v>
      </c>
      <c r="C47" s="7" t="s">
        <v>72</v>
      </c>
      <c r="D47" s="7"/>
      <c r="E47" s="7"/>
      <c r="F47" s="6"/>
      <c r="G47" s="6"/>
      <c r="H47" s="7"/>
      <c r="I47" s="7"/>
      <c r="J47" s="7"/>
    </row>
    <row r="48" spans="1:10" hidden="1" x14ac:dyDescent="0.25">
      <c r="A48" s="3"/>
      <c r="B48" s="4" t="s">
        <v>53</v>
      </c>
      <c r="C48" s="6">
        <v>0</v>
      </c>
      <c r="D48" s="6">
        <v>0</v>
      </c>
      <c r="E48" s="7" t="e">
        <f t="shared" si="0"/>
        <v>#DIV/0!</v>
      </c>
      <c r="F48" s="6" t="e">
        <f>ACP!#REF!</f>
        <v>#REF!</v>
      </c>
      <c r="G48" s="6" t="e">
        <f>ACP!#REF!</f>
        <v>#REF!</v>
      </c>
      <c r="H48" s="7" t="e">
        <f t="shared" si="1"/>
        <v>#REF!</v>
      </c>
      <c r="I48" s="8" t="e">
        <f t="shared" si="2"/>
        <v>#REF!</v>
      </c>
      <c r="J48" s="8" t="e">
        <f t="shared" si="2"/>
        <v>#REF!</v>
      </c>
    </row>
    <row r="49" spans="1:10" x14ac:dyDescent="0.25">
      <c r="A49" s="1">
        <v>36</v>
      </c>
      <c r="B49" s="1" t="s">
        <v>54</v>
      </c>
      <c r="C49" s="6">
        <v>230326</v>
      </c>
      <c r="D49" s="6">
        <v>3426</v>
      </c>
      <c r="E49" s="7">
        <f t="shared" si="0"/>
        <v>1.4874569089030331E-2</v>
      </c>
      <c r="F49" s="6">
        <f>ACP!R47</f>
        <v>100000.22</v>
      </c>
      <c r="G49" s="6">
        <f>ACP!S47</f>
        <v>25885</v>
      </c>
      <c r="H49" s="7">
        <f t="shared" si="1"/>
        <v>0.25884943053125281</v>
      </c>
      <c r="I49" s="8">
        <f t="shared" si="2"/>
        <v>-0.56583182098417029</v>
      </c>
      <c r="J49" s="8">
        <f t="shared" si="2"/>
        <v>6.555458260361938</v>
      </c>
    </row>
    <row r="50" spans="1:10" x14ac:dyDescent="0.25">
      <c r="A50" s="1">
        <v>37</v>
      </c>
      <c r="B50" s="1" t="s">
        <v>73</v>
      </c>
      <c r="C50" s="6">
        <v>943</v>
      </c>
      <c r="D50" s="24">
        <v>0</v>
      </c>
      <c r="E50" s="7">
        <f t="shared" si="0"/>
        <v>0</v>
      </c>
      <c r="F50" s="6">
        <f>ACP!R48</f>
        <v>300</v>
      </c>
      <c r="G50" s="6">
        <f>ACP!S48</f>
        <v>0</v>
      </c>
      <c r="H50" s="7">
        <f t="shared" si="1"/>
        <v>0</v>
      </c>
      <c r="I50" s="8">
        <f t="shared" si="2"/>
        <v>-0.68186638388123011</v>
      </c>
      <c r="J50" s="8" t="e">
        <f t="shared" si="2"/>
        <v>#DIV/0!</v>
      </c>
    </row>
    <row r="51" spans="1:10" x14ac:dyDescent="0.25">
      <c r="A51" s="1">
        <v>38</v>
      </c>
      <c r="B51" s="1" t="s">
        <v>56</v>
      </c>
      <c r="C51" s="6">
        <v>943</v>
      </c>
      <c r="D51" s="6">
        <v>0</v>
      </c>
      <c r="E51" s="7">
        <f t="shared" si="0"/>
        <v>0</v>
      </c>
      <c r="F51" s="6" t="e">
        <f>ACP!#REF!</f>
        <v>#REF!</v>
      </c>
      <c r="G51" s="6" t="e">
        <f>ACP!#REF!</f>
        <v>#REF!</v>
      </c>
      <c r="H51" s="7" t="e">
        <f t="shared" si="1"/>
        <v>#REF!</v>
      </c>
      <c r="I51" s="8" t="e">
        <f t="shared" si="2"/>
        <v>#REF!</v>
      </c>
      <c r="J51" s="8" t="e">
        <f t="shared" si="2"/>
        <v>#REF!</v>
      </c>
    </row>
    <row r="52" spans="1:10" x14ac:dyDescent="0.25">
      <c r="A52" s="25" t="s">
        <v>57</v>
      </c>
      <c r="B52" s="16"/>
      <c r="C52" s="9">
        <f>SUM(C48:C51)</f>
        <v>232212</v>
      </c>
      <c r="D52" s="9">
        <f t="shared" ref="D52:E52" si="3">SUM(D48:D51)</f>
        <v>3426</v>
      </c>
      <c r="E52" s="9" t="e">
        <f t="shared" si="3"/>
        <v>#DIV/0!</v>
      </c>
      <c r="F52" s="9">
        <f>ACP!R49</f>
        <v>100300.22</v>
      </c>
      <c r="G52" s="9">
        <f>ACP!S49</f>
        <v>25885</v>
      </c>
      <c r="H52" s="10">
        <f t="shared" si="1"/>
        <v>0.25807520661470135</v>
      </c>
      <c r="I52" s="11">
        <f t="shared" si="2"/>
        <v>-0.56806616367801832</v>
      </c>
      <c r="J52" s="11">
        <f t="shared" si="2"/>
        <v>6.555458260361938</v>
      </c>
    </row>
    <row r="53" spans="1:10" x14ac:dyDescent="0.25">
      <c r="A53" s="15"/>
      <c r="B53" s="27" t="s">
        <v>59</v>
      </c>
      <c r="C53" s="7" t="s">
        <v>72</v>
      </c>
      <c r="D53" s="7"/>
      <c r="E53" s="7"/>
      <c r="F53" s="6"/>
      <c r="G53" s="6"/>
      <c r="H53" s="7"/>
      <c r="I53" s="7"/>
      <c r="J53" s="7"/>
    </row>
    <row r="54" spans="1:10" x14ac:dyDescent="0.25">
      <c r="A54" s="1">
        <v>39</v>
      </c>
      <c r="B54" s="1" t="s">
        <v>74</v>
      </c>
      <c r="C54" s="6">
        <v>347027</v>
      </c>
      <c r="D54" s="6">
        <v>35266</v>
      </c>
      <c r="E54" s="7">
        <f t="shared" si="0"/>
        <v>0.10162321663732217</v>
      </c>
      <c r="F54" s="6">
        <f>ACP!R51</f>
        <v>466387.37999999995</v>
      </c>
      <c r="G54" s="6">
        <f>ACP!S51</f>
        <v>393670</v>
      </c>
      <c r="H54" s="7">
        <f t="shared" si="1"/>
        <v>0.84408373142515147</v>
      </c>
      <c r="I54" s="8">
        <f t="shared" si="2"/>
        <v>0.34395127756629873</v>
      </c>
      <c r="J54" s="8">
        <f t="shared" si="2"/>
        <v>10.162876424885159</v>
      </c>
    </row>
    <row r="55" spans="1:10" x14ac:dyDescent="0.25">
      <c r="A55" s="1">
        <v>40</v>
      </c>
      <c r="B55" s="1" t="s">
        <v>75</v>
      </c>
      <c r="C55" s="6">
        <v>144612</v>
      </c>
      <c r="D55" s="6">
        <v>23604</v>
      </c>
      <c r="E55" s="7">
        <f t="shared" si="0"/>
        <v>0.16322296904821176</v>
      </c>
      <c r="F55" s="6">
        <f>ACP!R52</f>
        <v>211709.88</v>
      </c>
      <c r="G55" s="6">
        <f>ACP!S52</f>
        <v>163206</v>
      </c>
      <c r="H55" s="7">
        <f t="shared" si="1"/>
        <v>0.77089458460795501</v>
      </c>
      <c r="I55" s="8">
        <f t="shared" si="2"/>
        <v>0.46398556136420216</v>
      </c>
      <c r="J55" s="8">
        <f t="shared" si="2"/>
        <v>5.9143365531265886</v>
      </c>
    </row>
    <row r="56" spans="1:10" x14ac:dyDescent="0.25">
      <c r="A56" s="1">
        <v>41</v>
      </c>
      <c r="B56" s="1" t="s">
        <v>58</v>
      </c>
      <c r="C56" s="6">
        <v>613383</v>
      </c>
      <c r="D56" s="6">
        <v>78315</v>
      </c>
      <c r="E56" s="7">
        <f t="shared" si="0"/>
        <v>0.12767716092555548</v>
      </c>
      <c r="F56" s="6">
        <f>ACP!R53</f>
        <v>904969.77</v>
      </c>
      <c r="G56" s="6">
        <f>ACP!S53</f>
        <v>708827</v>
      </c>
      <c r="H56" s="7">
        <f t="shared" si="1"/>
        <v>0.78326041763803889</v>
      </c>
      <c r="I56" s="8">
        <f t="shared" si="2"/>
        <v>0.47537471693868272</v>
      </c>
      <c r="J56" s="8">
        <f t="shared" si="2"/>
        <v>8.0509736321266683</v>
      </c>
    </row>
    <row r="57" spans="1:10" x14ac:dyDescent="0.25">
      <c r="A57" s="25" t="s">
        <v>63</v>
      </c>
      <c r="B57" s="16"/>
      <c r="C57" s="9">
        <f>SUM(C54:C56)</f>
        <v>1105022</v>
      </c>
      <c r="D57" s="9">
        <f>SUM(D54:D56)</f>
        <v>137185</v>
      </c>
      <c r="E57" s="10">
        <f t="shared" si="0"/>
        <v>0.12414684956498603</v>
      </c>
      <c r="F57" s="9">
        <f>ACP!R54</f>
        <v>1583067.0299999998</v>
      </c>
      <c r="G57" s="9">
        <f>ACP!S54</f>
        <v>1265703</v>
      </c>
      <c r="H57" s="10">
        <f t="shared" si="1"/>
        <v>0.79952584193481702</v>
      </c>
      <c r="I57" s="11">
        <f t="shared" si="2"/>
        <v>0.43261132357545806</v>
      </c>
      <c r="J57" s="11">
        <f t="shared" si="2"/>
        <v>8.2262492254984139</v>
      </c>
    </row>
    <row r="58" spans="1:10" x14ac:dyDescent="0.25">
      <c r="A58" s="26" t="s">
        <v>64</v>
      </c>
      <c r="B58" s="17"/>
      <c r="C58" s="12">
        <f>SUM(C57+C52+C46)</f>
        <v>5140039</v>
      </c>
      <c r="D58" s="12">
        <f>SUM(D57+D52+D46)</f>
        <v>691128</v>
      </c>
      <c r="E58" s="13">
        <f t="shared" si="0"/>
        <v>0.13445968016974191</v>
      </c>
      <c r="F58" s="12">
        <f>ACP!R55</f>
        <v>7399975.5199999996</v>
      </c>
      <c r="G58" s="12">
        <f>ACP!S55</f>
        <v>5165610</v>
      </c>
      <c r="H58" s="13">
        <f t="shared" si="1"/>
        <v>0.69805771465579125</v>
      </c>
      <c r="I58" s="14">
        <f t="shared" si="2"/>
        <v>0.43967302971825689</v>
      </c>
      <c r="J58" s="14">
        <f t="shared" si="2"/>
        <v>6.4741726568739804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ACP</vt:lpstr>
      <vt:lpstr>Acp Tar Ach Com with Previous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2015-02-01T09:29:27Z</cp:lastPrinted>
  <dcterms:created xsi:type="dcterms:W3CDTF">2013-08-22T12:33:56Z</dcterms:created>
  <dcterms:modified xsi:type="dcterms:W3CDTF">2015-02-03T05:23:29Z</dcterms:modified>
</cp:coreProperties>
</file>