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reports\"/>
    </mc:Choice>
  </mc:AlternateContent>
  <bookViews>
    <workbookView xWindow="365" yWindow="64" windowWidth="5653" windowHeight="6663"/>
  </bookViews>
  <sheets>
    <sheet name="ACP" sheetId="5" r:id="rId1"/>
    <sheet name="Acp Tar Ach Com with Previous" sheetId="6" state="hidden" r:id="rId2"/>
  </sheets>
  <definedNames>
    <definedName name="_xlnm.Print_Area" localSheetId="0">ACP!$A$1:$T$51</definedName>
  </definedNames>
  <calcPr calcId="152511"/>
</workbook>
</file>

<file path=xl/calcChain.xml><?xml version="1.0" encoding="utf-8"?>
<calcChain xmlns="http://schemas.openxmlformats.org/spreadsheetml/2006/main">
  <c r="D54" i="6" l="1"/>
  <c r="E54" i="6" s="1"/>
  <c r="C54" i="6"/>
  <c r="C55" i="6" s="1"/>
  <c r="E53" i="6"/>
  <c r="B53" i="6"/>
  <c r="E52" i="6"/>
  <c r="B52" i="6"/>
  <c r="E51" i="6"/>
  <c r="B51" i="6"/>
  <c r="D49" i="6"/>
  <c r="C49" i="6"/>
  <c r="E48" i="6"/>
  <c r="E49" i="6" s="1"/>
  <c r="B48" i="6"/>
  <c r="D46" i="6"/>
  <c r="C46" i="6"/>
  <c r="E45" i="6"/>
  <c r="B45" i="6"/>
  <c r="J44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H38" i="6"/>
  <c r="E38" i="6"/>
  <c r="B38" i="6"/>
  <c r="E37" i="6"/>
  <c r="B37" i="6"/>
  <c r="E36" i="6"/>
  <c r="B36" i="6"/>
  <c r="E35" i="6"/>
  <c r="B35" i="6"/>
  <c r="H33" i="6"/>
  <c r="G33" i="6"/>
  <c r="J33" i="6" s="1"/>
  <c r="F33" i="6"/>
  <c r="I33" i="6" s="1"/>
  <c r="E33" i="6"/>
  <c r="B33" i="6"/>
  <c r="G32" i="6"/>
  <c r="F32" i="6"/>
  <c r="I32" i="6" s="1"/>
  <c r="E32" i="6"/>
  <c r="B32" i="6"/>
  <c r="J31" i="6"/>
  <c r="G31" i="6"/>
  <c r="F31" i="6"/>
  <c r="I31" i="6" s="1"/>
  <c r="E31" i="6"/>
  <c r="B31" i="6"/>
  <c r="B30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E46" i="6" s="1"/>
  <c r="B8" i="6"/>
  <c r="A3" i="6"/>
  <c r="L51" i="5"/>
  <c r="Q50" i="5"/>
  <c r="P50" i="5"/>
  <c r="O50" i="5"/>
  <c r="O51" i="5" s="1"/>
  <c r="J50" i="5"/>
  <c r="I50" i="5"/>
  <c r="L50" i="5" s="1"/>
  <c r="R50" i="5" s="1"/>
  <c r="F54" i="6" s="1"/>
  <c r="I54" i="6" s="1"/>
  <c r="G50" i="5"/>
  <c r="G51" i="5" s="1"/>
  <c r="F50" i="5"/>
  <c r="E50" i="5"/>
  <c r="D50" i="5"/>
  <c r="C50" i="5"/>
  <c r="C51" i="5" s="1"/>
  <c r="Q49" i="5"/>
  <c r="N49" i="5"/>
  <c r="M49" i="5"/>
  <c r="S49" i="5" s="1"/>
  <c r="G53" i="6" s="1"/>
  <c r="L49" i="5"/>
  <c r="R49" i="5" s="1"/>
  <c r="F53" i="6" s="1"/>
  <c r="I53" i="6" s="1"/>
  <c r="K49" i="5"/>
  <c r="H49" i="5"/>
  <c r="E49" i="5"/>
  <c r="Q48" i="5"/>
  <c r="M48" i="5"/>
  <c r="S48" i="5" s="1"/>
  <c r="L48" i="5"/>
  <c r="N48" i="5" s="1"/>
  <c r="K48" i="5"/>
  <c r="H48" i="5"/>
  <c r="E48" i="5"/>
  <c r="Q47" i="5"/>
  <c r="N47" i="5"/>
  <c r="M47" i="5"/>
  <c r="S47" i="5" s="1"/>
  <c r="G51" i="6" s="1"/>
  <c r="L47" i="5"/>
  <c r="R47" i="5" s="1"/>
  <c r="F51" i="6" s="1"/>
  <c r="I51" i="6" s="1"/>
  <c r="K47" i="5"/>
  <c r="H47" i="5"/>
  <c r="E47" i="5"/>
  <c r="S46" i="5"/>
  <c r="R46" i="5"/>
  <c r="P45" i="5"/>
  <c r="P51" i="5" s="1"/>
  <c r="O45" i="5"/>
  <c r="R45" i="5" s="1"/>
  <c r="F49" i="6" s="1"/>
  <c r="I49" i="6" s="1"/>
  <c r="L45" i="5"/>
  <c r="K45" i="5"/>
  <c r="J45" i="5"/>
  <c r="I45" i="5"/>
  <c r="H45" i="5"/>
  <c r="G45" i="5"/>
  <c r="F45" i="5"/>
  <c r="D45" i="5"/>
  <c r="E45" i="5" s="1"/>
  <c r="C45" i="5"/>
  <c r="R44" i="5"/>
  <c r="F48" i="6" s="1"/>
  <c r="I48" i="6" s="1"/>
  <c r="Q44" i="5"/>
  <c r="M44" i="5"/>
  <c r="S44" i="5" s="1"/>
  <c r="L44" i="5"/>
  <c r="N44" i="5" s="1"/>
  <c r="K44" i="5"/>
  <c r="H44" i="5"/>
  <c r="E44" i="5"/>
  <c r="P42" i="5"/>
  <c r="O42" i="5"/>
  <c r="L42" i="5"/>
  <c r="K42" i="5"/>
  <c r="J42" i="5"/>
  <c r="M42" i="5" s="1"/>
  <c r="N42" i="5" s="1"/>
  <c r="I42" i="5"/>
  <c r="H42" i="5"/>
  <c r="G42" i="5"/>
  <c r="F42" i="5"/>
  <c r="D42" i="5"/>
  <c r="E42" i="5" s="1"/>
  <c r="C42" i="5"/>
  <c r="Q41" i="5"/>
  <c r="M41" i="5"/>
  <c r="S41" i="5" s="1"/>
  <c r="L41" i="5"/>
  <c r="N41" i="5" s="1"/>
  <c r="K41" i="5"/>
  <c r="H41" i="5"/>
  <c r="E41" i="5"/>
  <c r="Q40" i="5"/>
  <c r="N40" i="5"/>
  <c r="M40" i="5"/>
  <c r="S40" i="5" s="1"/>
  <c r="G44" i="6" s="1"/>
  <c r="L40" i="5"/>
  <c r="R40" i="5" s="1"/>
  <c r="F44" i="6" s="1"/>
  <c r="I44" i="6" s="1"/>
  <c r="K40" i="5"/>
  <c r="H40" i="5"/>
  <c r="E40" i="5"/>
  <c r="R39" i="5"/>
  <c r="F43" i="6" s="1"/>
  <c r="Q39" i="5"/>
  <c r="M39" i="5"/>
  <c r="S39" i="5" s="1"/>
  <c r="L39" i="5"/>
  <c r="N39" i="5" s="1"/>
  <c r="K39" i="5"/>
  <c r="H39" i="5"/>
  <c r="E39" i="5"/>
  <c r="S38" i="5"/>
  <c r="G42" i="6" s="1"/>
  <c r="J42" i="6" s="1"/>
  <c r="Q38" i="5"/>
  <c r="N38" i="5"/>
  <c r="M38" i="5"/>
  <c r="L38" i="5"/>
  <c r="R38" i="5" s="1"/>
  <c r="F42" i="6" s="1"/>
  <c r="I42" i="6" s="1"/>
  <c r="K38" i="5"/>
  <c r="H38" i="5"/>
  <c r="E38" i="5"/>
  <c r="R37" i="5"/>
  <c r="F41" i="6" s="1"/>
  <c r="I41" i="6" s="1"/>
  <c r="Q37" i="5"/>
  <c r="M37" i="5"/>
  <c r="S37" i="5" s="1"/>
  <c r="T37" i="5" s="1"/>
  <c r="L37" i="5"/>
  <c r="N37" i="5" s="1"/>
  <c r="K37" i="5"/>
  <c r="H37" i="5"/>
  <c r="E37" i="5"/>
  <c r="S36" i="5"/>
  <c r="G40" i="6" s="1"/>
  <c r="Q36" i="5"/>
  <c r="N36" i="5"/>
  <c r="M36" i="5"/>
  <c r="L36" i="5"/>
  <c r="R36" i="5" s="1"/>
  <c r="F40" i="6" s="1"/>
  <c r="I40" i="6" s="1"/>
  <c r="K36" i="5"/>
  <c r="H36" i="5"/>
  <c r="E36" i="5"/>
  <c r="R35" i="5"/>
  <c r="F39" i="6" s="1"/>
  <c r="I39" i="6" s="1"/>
  <c r="Q35" i="5"/>
  <c r="M35" i="5"/>
  <c r="N35" i="5" s="1"/>
  <c r="L35" i="5"/>
  <c r="K35" i="5"/>
  <c r="H35" i="5"/>
  <c r="E35" i="5"/>
  <c r="S34" i="5"/>
  <c r="G38" i="6" s="1"/>
  <c r="J38" i="6" s="1"/>
  <c r="Q34" i="5"/>
  <c r="N34" i="5"/>
  <c r="M34" i="5"/>
  <c r="L34" i="5"/>
  <c r="R34" i="5" s="1"/>
  <c r="F38" i="6" s="1"/>
  <c r="I38" i="6" s="1"/>
  <c r="K34" i="5"/>
  <c r="H34" i="5"/>
  <c r="E34" i="5"/>
  <c r="Q33" i="5"/>
  <c r="N33" i="5"/>
  <c r="M33" i="5"/>
  <c r="S33" i="5" s="1"/>
  <c r="G37" i="6" s="1"/>
  <c r="L33" i="5"/>
  <c r="R33" i="5" s="1"/>
  <c r="F37" i="6" s="1"/>
  <c r="I37" i="6" s="1"/>
  <c r="K33" i="5"/>
  <c r="H33" i="5"/>
  <c r="E33" i="5"/>
  <c r="Q32" i="5"/>
  <c r="M32" i="5"/>
  <c r="S32" i="5" s="1"/>
  <c r="L32" i="5"/>
  <c r="N32" i="5" s="1"/>
  <c r="K32" i="5"/>
  <c r="H32" i="5"/>
  <c r="E32" i="5"/>
  <c r="Q31" i="5"/>
  <c r="N31" i="5"/>
  <c r="M31" i="5"/>
  <c r="S31" i="5" s="1"/>
  <c r="L31" i="5"/>
  <c r="R31" i="5" s="1"/>
  <c r="F35" i="6" s="1"/>
  <c r="I35" i="6" s="1"/>
  <c r="K31" i="5"/>
  <c r="H31" i="5"/>
  <c r="E31" i="5"/>
  <c r="M30" i="5"/>
  <c r="L30" i="5"/>
  <c r="Q29" i="5"/>
  <c r="N29" i="5"/>
  <c r="M29" i="5"/>
  <c r="S29" i="5" s="1"/>
  <c r="L29" i="5"/>
  <c r="R29" i="5" s="1"/>
  <c r="F29" i="6" s="1"/>
  <c r="I29" i="6" s="1"/>
  <c r="K29" i="5"/>
  <c r="H29" i="5"/>
  <c r="E29" i="5"/>
  <c r="Q28" i="5"/>
  <c r="M28" i="5"/>
  <c r="S28" i="5" s="1"/>
  <c r="L28" i="5"/>
  <c r="N28" i="5" s="1"/>
  <c r="K28" i="5"/>
  <c r="H28" i="5"/>
  <c r="E28" i="5"/>
  <c r="Q27" i="5"/>
  <c r="N27" i="5"/>
  <c r="M27" i="5"/>
  <c r="S27" i="5" s="1"/>
  <c r="L27" i="5"/>
  <c r="R27" i="5" s="1"/>
  <c r="F27" i="6" s="1"/>
  <c r="I27" i="6" s="1"/>
  <c r="K27" i="5"/>
  <c r="H27" i="5"/>
  <c r="E27" i="5"/>
  <c r="Q26" i="5"/>
  <c r="M26" i="5"/>
  <c r="S26" i="5" s="1"/>
  <c r="L26" i="5"/>
  <c r="R26" i="5" s="1"/>
  <c r="F26" i="6" s="1"/>
  <c r="I26" i="6" s="1"/>
  <c r="K26" i="5"/>
  <c r="H26" i="5"/>
  <c r="E26" i="5"/>
  <c r="Q25" i="5"/>
  <c r="N25" i="5"/>
  <c r="M25" i="5"/>
  <c r="S25" i="5" s="1"/>
  <c r="L25" i="5"/>
  <c r="R25" i="5" s="1"/>
  <c r="F25" i="6" s="1"/>
  <c r="I25" i="6" s="1"/>
  <c r="K25" i="5"/>
  <c r="H25" i="5"/>
  <c r="E25" i="5"/>
  <c r="Q24" i="5"/>
  <c r="M24" i="5"/>
  <c r="S24" i="5" s="1"/>
  <c r="L24" i="5"/>
  <c r="N24" i="5" s="1"/>
  <c r="K24" i="5"/>
  <c r="H24" i="5"/>
  <c r="E24" i="5"/>
  <c r="Q23" i="5"/>
  <c r="N23" i="5"/>
  <c r="M23" i="5"/>
  <c r="S23" i="5" s="1"/>
  <c r="L23" i="5"/>
  <c r="R23" i="5" s="1"/>
  <c r="F23" i="6" s="1"/>
  <c r="I23" i="6" s="1"/>
  <c r="K23" i="5"/>
  <c r="H23" i="5"/>
  <c r="E23" i="5"/>
  <c r="Q22" i="5"/>
  <c r="M22" i="5"/>
  <c r="S22" i="5" s="1"/>
  <c r="L22" i="5"/>
  <c r="R22" i="5" s="1"/>
  <c r="F22" i="6" s="1"/>
  <c r="I22" i="6" s="1"/>
  <c r="K22" i="5"/>
  <c r="H22" i="5"/>
  <c r="E22" i="5"/>
  <c r="Q21" i="5"/>
  <c r="N21" i="5"/>
  <c r="M21" i="5"/>
  <c r="S21" i="5" s="1"/>
  <c r="L21" i="5"/>
  <c r="R21" i="5" s="1"/>
  <c r="F21" i="6" s="1"/>
  <c r="I21" i="6" s="1"/>
  <c r="K21" i="5"/>
  <c r="H21" i="5"/>
  <c r="E21" i="5"/>
  <c r="Q20" i="5"/>
  <c r="M20" i="5"/>
  <c r="S20" i="5" s="1"/>
  <c r="L20" i="5"/>
  <c r="R20" i="5" s="1"/>
  <c r="F20" i="6" s="1"/>
  <c r="I20" i="6" s="1"/>
  <c r="K20" i="5"/>
  <c r="H20" i="5"/>
  <c r="E20" i="5"/>
  <c r="Q19" i="5"/>
  <c r="N19" i="5"/>
  <c r="M19" i="5"/>
  <c r="S19" i="5" s="1"/>
  <c r="L19" i="5"/>
  <c r="R19" i="5" s="1"/>
  <c r="F19" i="6" s="1"/>
  <c r="I19" i="6" s="1"/>
  <c r="K19" i="5"/>
  <c r="H19" i="5"/>
  <c r="E19" i="5"/>
  <c r="Q18" i="5"/>
  <c r="M18" i="5"/>
  <c r="S18" i="5" s="1"/>
  <c r="L18" i="5"/>
  <c r="R18" i="5" s="1"/>
  <c r="F18" i="6" s="1"/>
  <c r="I18" i="6" s="1"/>
  <c r="K18" i="5"/>
  <c r="H18" i="5"/>
  <c r="E18" i="5"/>
  <c r="Q17" i="5"/>
  <c r="N17" i="5"/>
  <c r="M17" i="5"/>
  <c r="S17" i="5" s="1"/>
  <c r="L17" i="5"/>
  <c r="R17" i="5" s="1"/>
  <c r="F17" i="6" s="1"/>
  <c r="I17" i="6" s="1"/>
  <c r="K17" i="5"/>
  <c r="H17" i="5"/>
  <c r="E17" i="5"/>
  <c r="Q16" i="5"/>
  <c r="M16" i="5"/>
  <c r="S16" i="5" s="1"/>
  <c r="L16" i="5"/>
  <c r="N16" i="5" s="1"/>
  <c r="K16" i="5"/>
  <c r="H16" i="5"/>
  <c r="E16" i="5"/>
  <c r="S15" i="5"/>
  <c r="R15" i="5"/>
  <c r="Q14" i="5"/>
  <c r="M14" i="5"/>
  <c r="S14" i="5" s="1"/>
  <c r="L14" i="5"/>
  <c r="N14" i="5" s="1"/>
  <c r="K14" i="5"/>
  <c r="H14" i="5"/>
  <c r="E14" i="5"/>
  <c r="Q13" i="5"/>
  <c r="N13" i="5"/>
  <c r="M13" i="5"/>
  <c r="S13" i="5" s="1"/>
  <c r="L13" i="5"/>
  <c r="R13" i="5" s="1"/>
  <c r="F13" i="6" s="1"/>
  <c r="I13" i="6" s="1"/>
  <c r="K13" i="5"/>
  <c r="H13" i="5"/>
  <c r="E13" i="5"/>
  <c r="Q12" i="5"/>
  <c r="M12" i="5"/>
  <c r="S12" i="5" s="1"/>
  <c r="L12" i="5"/>
  <c r="R12" i="5" s="1"/>
  <c r="F12" i="6" s="1"/>
  <c r="I12" i="6" s="1"/>
  <c r="K12" i="5"/>
  <c r="H12" i="5"/>
  <c r="E12" i="5"/>
  <c r="Q11" i="5"/>
  <c r="N11" i="5"/>
  <c r="M11" i="5"/>
  <c r="S11" i="5" s="1"/>
  <c r="L11" i="5"/>
  <c r="R11" i="5" s="1"/>
  <c r="F11" i="6" s="1"/>
  <c r="I11" i="6" s="1"/>
  <c r="K11" i="5"/>
  <c r="H11" i="5"/>
  <c r="E11" i="5"/>
  <c r="Q10" i="5"/>
  <c r="M10" i="5"/>
  <c r="S10" i="5" s="1"/>
  <c r="L10" i="5"/>
  <c r="R10" i="5" s="1"/>
  <c r="F10" i="6" s="1"/>
  <c r="I10" i="6" s="1"/>
  <c r="K10" i="5"/>
  <c r="H10" i="5"/>
  <c r="E10" i="5"/>
  <c r="Q9" i="5"/>
  <c r="N9" i="5"/>
  <c r="M9" i="5"/>
  <c r="S9" i="5" s="1"/>
  <c r="L9" i="5"/>
  <c r="R9" i="5" s="1"/>
  <c r="F9" i="6" s="1"/>
  <c r="I9" i="6" s="1"/>
  <c r="K9" i="5"/>
  <c r="H9" i="5"/>
  <c r="E9" i="5"/>
  <c r="Q8" i="5"/>
  <c r="M8" i="5"/>
  <c r="S8" i="5" s="1"/>
  <c r="L8" i="5"/>
  <c r="N8" i="5" s="1"/>
  <c r="K8" i="5"/>
  <c r="H8" i="5"/>
  <c r="E8" i="5"/>
  <c r="G17" i="6" l="1"/>
  <c r="T17" i="5"/>
  <c r="G19" i="6"/>
  <c r="T19" i="5"/>
  <c r="T22" i="5"/>
  <c r="G22" i="6"/>
  <c r="G27" i="6"/>
  <c r="T27" i="5"/>
  <c r="Q51" i="5"/>
  <c r="J53" i="6"/>
  <c r="H53" i="6"/>
  <c r="G10" i="6"/>
  <c r="T10" i="5"/>
  <c r="G20" i="6"/>
  <c r="T20" i="5"/>
  <c r="G25" i="6"/>
  <c r="T25" i="5"/>
  <c r="J37" i="6"/>
  <c r="H37" i="6"/>
  <c r="T9" i="5"/>
  <c r="G9" i="6"/>
  <c r="G12" i="6"/>
  <c r="T12" i="5"/>
  <c r="G11" i="6"/>
  <c r="T11" i="5"/>
  <c r="G14" i="6"/>
  <c r="G16" i="6"/>
  <c r="G21" i="6"/>
  <c r="T21" i="5"/>
  <c r="G24" i="6"/>
  <c r="G29" i="6"/>
  <c r="T29" i="5"/>
  <c r="G36" i="6"/>
  <c r="G28" i="6"/>
  <c r="G8" i="6"/>
  <c r="G13" i="6"/>
  <c r="T13" i="5"/>
  <c r="T18" i="5"/>
  <c r="G18" i="6"/>
  <c r="G23" i="6"/>
  <c r="T23" i="5"/>
  <c r="G26" i="6"/>
  <c r="T26" i="5"/>
  <c r="G35" i="6"/>
  <c r="T31" i="5"/>
  <c r="R8" i="5"/>
  <c r="F8" i="6" s="1"/>
  <c r="I8" i="6" s="1"/>
  <c r="R16" i="5"/>
  <c r="F16" i="6" s="1"/>
  <c r="I16" i="6" s="1"/>
  <c r="R28" i="5"/>
  <c r="F28" i="6" s="1"/>
  <c r="I28" i="6" s="1"/>
  <c r="R32" i="5"/>
  <c r="F36" i="6" s="1"/>
  <c r="I36" i="6" s="1"/>
  <c r="S42" i="5"/>
  <c r="Q42" i="5"/>
  <c r="R41" i="5"/>
  <c r="F45" i="6" s="1"/>
  <c r="I45" i="6" s="1"/>
  <c r="R48" i="5"/>
  <c r="F52" i="6" s="1"/>
  <c r="I52" i="6" s="1"/>
  <c r="T49" i="5"/>
  <c r="F51" i="5"/>
  <c r="H51" i="5" s="1"/>
  <c r="H50" i="5"/>
  <c r="H31" i="6"/>
  <c r="H42" i="6"/>
  <c r="R14" i="5"/>
  <c r="F14" i="6" s="1"/>
  <c r="I14" i="6" s="1"/>
  <c r="R24" i="5"/>
  <c r="F24" i="6" s="1"/>
  <c r="I24" i="6" s="1"/>
  <c r="M50" i="5"/>
  <c r="J51" i="5"/>
  <c r="K50" i="5"/>
  <c r="N10" i="5"/>
  <c r="N12" i="5"/>
  <c r="N18" i="5"/>
  <c r="N20" i="5"/>
  <c r="N22" i="5"/>
  <c r="N26" i="5"/>
  <c r="H40" i="6"/>
  <c r="T40" i="5"/>
  <c r="G48" i="6"/>
  <c r="T44" i="5"/>
  <c r="T47" i="5"/>
  <c r="R51" i="5"/>
  <c r="F55" i="6" s="1"/>
  <c r="I55" i="6" s="1"/>
  <c r="D51" i="5"/>
  <c r="E51" i="5" s="1"/>
  <c r="J32" i="6"/>
  <c r="H32" i="6"/>
  <c r="G41" i="6"/>
  <c r="G43" i="6"/>
  <c r="T39" i="5"/>
  <c r="T33" i="5"/>
  <c r="T34" i="5"/>
  <c r="T36" i="5"/>
  <c r="T38" i="5"/>
  <c r="H44" i="6"/>
  <c r="R42" i="5"/>
  <c r="F46" i="6" s="1"/>
  <c r="I46" i="6" s="1"/>
  <c r="M45" i="5"/>
  <c r="N45" i="5" s="1"/>
  <c r="S45" i="5"/>
  <c r="Q45" i="5"/>
  <c r="H51" i="6"/>
  <c r="J51" i="6"/>
  <c r="T48" i="5"/>
  <c r="G52" i="6"/>
  <c r="S50" i="5"/>
  <c r="J40" i="6"/>
  <c r="G45" i="6"/>
  <c r="S35" i="5"/>
  <c r="I51" i="5"/>
  <c r="D55" i="6"/>
  <c r="E55" i="6" s="1"/>
  <c r="T50" i="5" l="1"/>
  <c r="G54" i="6"/>
  <c r="H28" i="6"/>
  <c r="J28" i="6"/>
  <c r="G39" i="6"/>
  <c r="T35" i="5"/>
  <c r="T41" i="5"/>
  <c r="J41" i="6"/>
  <c r="H41" i="6"/>
  <c r="J18" i="6"/>
  <c r="H18" i="6"/>
  <c r="T8" i="5"/>
  <c r="T32" i="5"/>
  <c r="T24" i="5"/>
  <c r="T16" i="5"/>
  <c r="J9" i="6"/>
  <c r="H9" i="6"/>
  <c r="H20" i="6"/>
  <c r="J20" i="6"/>
  <c r="J27" i="6"/>
  <c r="H27" i="6"/>
  <c r="J19" i="6"/>
  <c r="H19" i="6"/>
  <c r="H43" i="6"/>
  <c r="J43" i="6"/>
  <c r="J48" i="6"/>
  <c r="H48" i="6"/>
  <c r="J23" i="6"/>
  <c r="H23" i="6"/>
  <c r="H29" i="6"/>
  <c r="J29" i="6"/>
  <c r="J14" i="6"/>
  <c r="H14" i="6"/>
  <c r="H52" i="6"/>
  <c r="J52" i="6"/>
  <c r="J45" i="6"/>
  <c r="H45" i="6"/>
  <c r="G49" i="6"/>
  <c r="T45" i="5"/>
  <c r="K51" i="5"/>
  <c r="G46" i="6"/>
  <c r="T42" i="5"/>
  <c r="J26" i="6"/>
  <c r="H26" i="6"/>
  <c r="H8" i="6"/>
  <c r="J8" i="6"/>
  <c r="H36" i="6"/>
  <c r="J36" i="6"/>
  <c r="H24" i="6"/>
  <c r="J24" i="6"/>
  <c r="H16" i="6"/>
  <c r="J16" i="6"/>
  <c r="H11" i="6"/>
  <c r="J11" i="6"/>
  <c r="J22" i="6"/>
  <c r="H22" i="6"/>
  <c r="H35" i="6"/>
  <c r="J35" i="6"/>
  <c r="J13" i="6"/>
  <c r="H13" i="6"/>
  <c r="H21" i="6"/>
  <c r="J21" i="6"/>
  <c r="H12" i="6"/>
  <c r="J12" i="6"/>
  <c r="M51" i="5"/>
  <c r="N50" i="5"/>
  <c r="T28" i="5"/>
  <c r="T14" i="5"/>
  <c r="H25" i="6"/>
  <c r="J25" i="6"/>
  <c r="J10" i="6"/>
  <c r="H10" i="6"/>
  <c r="H17" i="6"/>
  <c r="J17" i="6"/>
  <c r="J49" i="6" l="1"/>
  <c r="H49" i="6"/>
  <c r="J54" i="6"/>
  <c r="H54" i="6"/>
  <c r="N51" i="5"/>
  <c r="S51" i="5"/>
  <c r="J46" i="6"/>
  <c r="H46" i="6"/>
  <c r="H39" i="6"/>
  <c r="J39" i="6"/>
  <c r="G55" i="6" l="1"/>
  <c r="T51" i="5"/>
  <c r="J55" i="6" l="1"/>
  <c r="H55" i="6"/>
</calcChain>
</file>

<file path=xl/sharedStrings.xml><?xml version="1.0" encoding="utf-8"?>
<sst xmlns="http://schemas.openxmlformats.org/spreadsheetml/2006/main" count="103" uniqueCount="67">
  <si>
    <t>STATE LEVEL BANKERS' COMMITTEE BIHAR, PATNA</t>
  </si>
  <si>
    <t>(CONVENOR- STATE BANK OF INDIA)</t>
  </si>
  <si>
    <t>BANK WISE PERFORMANCE : ANNUAL CREDIT PLAN AS ON :31.03.2018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</si>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</sst>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workbookViewId="0">
      <selection activeCell="K12" sqref="K12"/>
    </sheetView>
  </sheetViews>
  <sheetFormatPr defaultRowHeight="15.6" x14ac:dyDescent="0.35"/>
  <cols>
    <col min="1" max="1" width="4.296875" style="47" customWidth="1"/>
    <col min="2" max="2" width="29.8984375" style="45" bestFit="1" customWidth="1"/>
    <col min="3" max="9" width="8.59765625" style="47" bestFit="1" customWidth="1"/>
    <col min="10" max="10" width="7.5" style="47" bestFit="1" customWidth="1"/>
    <col min="11" max="17" width="8.59765625" style="47" bestFit="1" customWidth="1"/>
    <col min="18" max="18" width="9.69921875" style="47" bestFit="1" customWidth="1"/>
    <col min="19" max="20" width="8.59765625" style="47" bestFit="1" customWidth="1"/>
    <col min="21" max="16384" width="8.796875" style="45"/>
  </cols>
  <sheetData>
    <row r="1" spans="1:20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3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x14ac:dyDescent="0.3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x14ac:dyDescent="0.3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.05" customHeight="1" x14ac:dyDescent="0.35">
      <c r="A5" s="37" t="s">
        <v>4</v>
      </c>
      <c r="B5" s="37" t="s">
        <v>5</v>
      </c>
      <c r="C5" s="38" t="s">
        <v>6</v>
      </c>
      <c r="D5" s="38"/>
      <c r="E5" s="38"/>
      <c r="F5" s="38" t="s">
        <v>7</v>
      </c>
      <c r="G5" s="38"/>
      <c r="H5" s="38"/>
      <c r="I5" s="38" t="s">
        <v>8</v>
      </c>
      <c r="J5" s="38"/>
      <c r="K5" s="38"/>
      <c r="L5" s="38" t="s">
        <v>9</v>
      </c>
      <c r="M5" s="38"/>
      <c r="N5" s="38"/>
      <c r="O5" s="38" t="s">
        <v>10</v>
      </c>
      <c r="P5" s="38"/>
      <c r="Q5" s="38"/>
      <c r="R5" s="38" t="s">
        <v>11</v>
      </c>
      <c r="S5" s="38"/>
      <c r="T5" s="38"/>
    </row>
    <row r="6" spans="1:20" x14ac:dyDescent="0.35">
      <c r="A6" s="37"/>
      <c r="B6" s="37"/>
      <c r="C6" s="39" t="s">
        <v>12</v>
      </c>
      <c r="D6" s="39" t="s">
        <v>13</v>
      </c>
      <c r="E6" s="39" t="s">
        <v>14</v>
      </c>
      <c r="F6" s="39" t="s">
        <v>12</v>
      </c>
      <c r="G6" s="39" t="s">
        <v>13</v>
      </c>
      <c r="H6" s="39" t="s">
        <v>14</v>
      </c>
      <c r="I6" s="39" t="s">
        <v>12</v>
      </c>
      <c r="J6" s="39" t="s">
        <v>13</v>
      </c>
      <c r="K6" s="39" t="s">
        <v>14</v>
      </c>
      <c r="L6" s="39" t="s">
        <v>12</v>
      </c>
      <c r="M6" s="39" t="s">
        <v>13</v>
      </c>
      <c r="N6" s="39" t="s">
        <v>14</v>
      </c>
      <c r="O6" s="39" t="s">
        <v>12</v>
      </c>
      <c r="P6" s="39" t="s">
        <v>13</v>
      </c>
      <c r="Q6" s="39" t="s">
        <v>14</v>
      </c>
      <c r="R6" s="39" t="s">
        <v>12</v>
      </c>
      <c r="S6" s="39" t="s">
        <v>13</v>
      </c>
      <c r="T6" s="39" t="s">
        <v>14</v>
      </c>
    </row>
    <row r="7" spans="1:20" x14ac:dyDescent="0.35">
      <c r="A7" s="46"/>
      <c r="B7" s="40" t="s">
        <v>15</v>
      </c>
      <c r="C7" s="39"/>
      <c r="D7" s="39"/>
      <c r="E7" s="48"/>
      <c r="F7" s="39"/>
      <c r="G7" s="39"/>
      <c r="H7" s="48"/>
      <c r="I7" s="39"/>
      <c r="J7" s="39"/>
      <c r="K7" s="48"/>
      <c r="L7" s="39"/>
      <c r="M7" s="39"/>
      <c r="N7" s="48"/>
      <c r="O7" s="49"/>
      <c r="P7" s="49"/>
      <c r="Q7" s="48"/>
      <c r="R7" s="49"/>
      <c r="S7" s="49"/>
      <c r="T7" s="48"/>
    </row>
    <row r="8" spans="1:20" x14ac:dyDescent="0.35">
      <c r="A8" s="42">
        <v>1</v>
      </c>
      <c r="B8" s="41" t="s">
        <v>16</v>
      </c>
      <c r="C8" s="39">
        <v>682411</v>
      </c>
      <c r="D8" s="39">
        <v>394629</v>
      </c>
      <c r="E8" s="48">
        <f t="shared" ref="E8:E51" si="0">D8/C8</f>
        <v>0.5782863992520636</v>
      </c>
      <c r="F8" s="39">
        <v>318555</v>
      </c>
      <c r="G8" s="39">
        <v>394437</v>
      </c>
      <c r="H8" s="48">
        <f t="shared" ref="H8:H51" si="1">G8/F8</f>
        <v>1.2382069030465697</v>
      </c>
      <c r="I8" s="39">
        <v>234468</v>
      </c>
      <c r="J8" s="39">
        <v>189896</v>
      </c>
      <c r="K8" s="48">
        <f t="shared" ref="K8:K51" si="2">J8/I8</f>
        <v>0.80990156439258232</v>
      </c>
      <c r="L8" s="39">
        <f>SUM(I8+F8+C8)</f>
        <v>1235434</v>
      </c>
      <c r="M8" s="39">
        <f>SUM(J8+G8+D8)</f>
        <v>978962</v>
      </c>
      <c r="N8" s="48">
        <f t="shared" ref="N8:N51" si="3">M8/L8</f>
        <v>0.79240331737672753</v>
      </c>
      <c r="O8" s="49">
        <v>664596</v>
      </c>
      <c r="P8" s="49">
        <v>566176</v>
      </c>
      <c r="Q8" s="48">
        <f t="shared" ref="Q8:Q51" si="4">P8/O8</f>
        <v>0.85191003256113484</v>
      </c>
      <c r="R8" s="42">
        <f>SUM(O8+L8)</f>
        <v>1900030</v>
      </c>
      <c r="S8" s="42">
        <f>SUM(P8+M8)</f>
        <v>1545138</v>
      </c>
      <c r="T8" s="48">
        <f t="shared" ref="T8:T51" si="5">S8/R8</f>
        <v>0.81321768603653621</v>
      </c>
    </row>
    <row r="9" spans="1:20" x14ac:dyDescent="0.35">
      <c r="A9" s="42">
        <v>2</v>
      </c>
      <c r="B9" s="41" t="s">
        <v>17</v>
      </c>
      <c r="C9" s="39">
        <v>362298</v>
      </c>
      <c r="D9" s="39">
        <v>280957</v>
      </c>
      <c r="E9" s="48">
        <f t="shared" si="0"/>
        <v>0.77548592595046062</v>
      </c>
      <c r="F9" s="39">
        <v>143292</v>
      </c>
      <c r="G9" s="39">
        <v>130238</v>
      </c>
      <c r="H9" s="48">
        <f t="shared" si="1"/>
        <v>0.90889931049884154</v>
      </c>
      <c r="I9" s="39">
        <v>113517</v>
      </c>
      <c r="J9" s="39">
        <v>101087</v>
      </c>
      <c r="K9" s="48">
        <f t="shared" si="2"/>
        <v>0.89050098223173624</v>
      </c>
      <c r="L9" s="39">
        <f t="shared" ref="L9:M50" si="6">SUM(I9+F9+C9)</f>
        <v>619107</v>
      </c>
      <c r="M9" s="39">
        <f t="shared" si="6"/>
        <v>512282</v>
      </c>
      <c r="N9" s="48">
        <f t="shared" si="3"/>
        <v>0.82745308969208875</v>
      </c>
      <c r="O9" s="49">
        <v>319911</v>
      </c>
      <c r="P9" s="49">
        <v>310791</v>
      </c>
      <c r="Q9" s="48">
        <f t="shared" si="4"/>
        <v>0.97149207123231152</v>
      </c>
      <c r="R9" s="42">
        <f t="shared" ref="R9:S51" si="7">SUM(O9+L9)</f>
        <v>939018</v>
      </c>
      <c r="S9" s="42">
        <f t="shared" si="7"/>
        <v>823073</v>
      </c>
      <c r="T9" s="48">
        <f t="shared" si="5"/>
        <v>0.87652526362646932</v>
      </c>
    </row>
    <row r="10" spans="1:20" x14ac:dyDescent="0.35">
      <c r="A10" s="42">
        <v>3</v>
      </c>
      <c r="B10" s="41" t="s">
        <v>18</v>
      </c>
      <c r="C10" s="39">
        <v>512980</v>
      </c>
      <c r="D10" s="39">
        <v>394829</v>
      </c>
      <c r="E10" s="48">
        <f t="shared" si="0"/>
        <v>0.76967718039689659</v>
      </c>
      <c r="F10" s="39">
        <v>164825</v>
      </c>
      <c r="G10" s="39">
        <v>169090</v>
      </c>
      <c r="H10" s="48">
        <f t="shared" si="1"/>
        <v>1.0258759290156225</v>
      </c>
      <c r="I10" s="39">
        <v>161970</v>
      </c>
      <c r="J10" s="39">
        <v>143848</v>
      </c>
      <c r="K10" s="48">
        <f t="shared" si="2"/>
        <v>0.88811508304006914</v>
      </c>
      <c r="L10" s="39">
        <f t="shared" si="6"/>
        <v>839775</v>
      </c>
      <c r="M10" s="39">
        <f t="shared" si="6"/>
        <v>707767</v>
      </c>
      <c r="N10" s="48">
        <f t="shared" si="3"/>
        <v>0.84280551338156051</v>
      </c>
      <c r="O10" s="49">
        <v>405171</v>
      </c>
      <c r="P10" s="49">
        <v>352470</v>
      </c>
      <c r="Q10" s="48">
        <f t="shared" si="4"/>
        <v>0.86992899294372006</v>
      </c>
      <c r="R10" s="42">
        <f t="shared" si="7"/>
        <v>1244946</v>
      </c>
      <c r="S10" s="42">
        <f t="shared" si="7"/>
        <v>1060237</v>
      </c>
      <c r="T10" s="48">
        <f t="shared" si="5"/>
        <v>0.85163292223116505</v>
      </c>
    </row>
    <row r="11" spans="1:20" x14ac:dyDescent="0.35">
      <c r="A11" s="42">
        <v>4</v>
      </c>
      <c r="B11" s="41" t="s">
        <v>19</v>
      </c>
      <c r="C11" s="39">
        <v>144357</v>
      </c>
      <c r="D11" s="39">
        <v>107408</v>
      </c>
      <c r="E11" s="48">
        <f t="shared" si="0"/>
        <v>0.7440442791135865</v>
      </c>
      <c r="F11" s="39">
        <v>74325</v>
      </c>
      <c r="G11" s="39">
        <v>57790</v>
      </c>
      <c r="H11" s="48">
        <f t="shared" si="1"/>
        <v>0.77753111335351499</v>
      </c>
      <c r="I11" s="39">
        <v>55674</v>
      </c>
      <c r="J11" s="39">
        <v>36248</v>
      </c>
      <c r="K11" s="48">
        <f t="shared" si="2"/>
        <v>0.65107590616804967</v>
      </c>
      <c r="L11" s="39">
        <f t="shared" si="6"/>
        <v>274356</v>
      </c>
      <c r="M11" s="39">
        <f t="shared" si="6"/>
        <v>201446</v>
      </c>
      <c r="N11" s="48">
        <f t="shared" si="3"/>
        <v>0.73425039000422809</v>
      </c>
      <c r="O11" s="49">
        <v>161777</v>
      </c>
      <c r="P11" s="49">
        <v>141792</v>
      </c>
      <c r="Q11" s="48">
        <f t="shared" si="4"/>
        <v>0.87646575223919343</v>
      </c>
      <c r="R11" s="42">
        <f t="shared" si="7"/>
        <v>436133</v>
      </c>
      <c r="S11" s="42">
        <f t="shared" si="7"/>
        <v>343238</v>
      </c>
      <c r="T11" s="48">
        <f t="shared" si="5"/>
        <v>0.787003047235591</v>
      </c>
    </row>
    <row r="12" spans="1:20" x14ac:dyDescent="0.35">
      <c r="A12" s="42">
        <v>5</v>
      </c>
      <c r="B12" s="41" t="s">
        <v>20</v>
      </c>
      <c r="C12" s="39">
        <v>166748</v>
      </c>
      <c r="D12" s="39">
        <v>135573</v>
      </c>
      <c r="E12" s="48">
        <f t="shared" si="0"/>
        <v>0.81304123587689203</v>
      </c>
      <c r="F12" s="39">
        <v>86563</v>
      </c>
      <c r="G12" s="39">
        <v>70032</v>
      </c>
      <c r="H12" s="48">
        <f t="shared" si="1"/>
        <v>0.80902926192484081</v>
      </c>
      <c r="I12" s="39">
        <v>45187</v>
      </c>
      <c r="J12" s="39">
        <v>36642</v>
      </c>
      <c r="K12" s="48">
        <f t="shared" si="2"/>
        <v>0.81089693938522145</v>
      </c>
      <c r="L12" s="39">
        <f t="shared" si="6"/>
        <v>298498</v>
      </c>
      <c r="M12" s="39">
        <f t="shared" si="6"/>
        <v>242247</v>
      </c>
      <c r="N12" s="48">
        <f t="shared" si="3"/>
        <v>0.81155317623568668</v>
      </c>
      <c r="O12" s="49">
        <v>166878</v>
      </c>
      <c r="P12" s="49">
        <v>135154</v>
      </c>
      <c r="Q12" s="48">
        <f t="shared" si="4"/>
        <v>0.80989705053991534</v>
      </c>
      <c r="R12" s="42">
        <f t="shared" si="7"/>
        <v>465376</v>
      </c>
      <c r="S12" s="42">
        <f t="shared" si="7"/>
        <v>377401</v>
      </c>
      <c r="T12" s="48">
        <f t="shared" si="5"/>
        <v>0.81095931032111668</v>
      </c>
    </row>
    <row r="13" spans="1:20" x14ac:dyDescent="0.35">
      <c r="A13" s="42">
        <v>6</v>
      </c>
      <c r="B13" s="41" t="s">
        <v>21</v>
      </c>
      <c r="C13" s="39">
        <v>167860</v>
      </c>
      <c r="D13" s="39">
        <v>130806</v>
      </c>
      <c r="E13" s="48">
        <f t="shared" si="0"/>
        <v>0.77925652329322059</v>
      </c>
      <c r="F13" s="39">
        <v>89023</v>
      </c>
      <c r="G13" s="39">
        <v>73951</v>
      </c>
      <c r="H13" s="48">
        <f t="shared" si="1"/>
        <v>0.83069543825752901</v>
      </c>
      <c r="I13" s="39">
        <v>59968</v>
      </c>
      <c r="J13" s="39">
        <v>49234</v>
      </c>
      <c r="K13" s="48">
        <f t="shared" si="2"/>
        <v>0.82100453575240129</v>
      </c>
      <c r="L13" s="39">
        <f t="shared" si="6"/>
        <v>316851</v>
      </c>
      <c r="M13" s="39">
        <f t="shared" si="6"/>
        <v>253991</v>
      </c>
      <c r="N13" s="48">
        <f t="shared" si="3"/>
        <v>0.80161022057686415</v>
      </c>
      <c r="O13" s="49">
        <v>171251</v>
      </c>
      <c r="P13" s="49">
        <v>124964</v>
      </c>
      <c r="Q13" s="48">
        <f t="shared" si="4"/>
        <v>0.72971252722611835</v>
      </c>
      <c r="R13" s="42">
        <f t="shared" si="7"/>
        <v>488102</v>
      </c>
      <c r="S13" s="42">
        <f t="shared" si="7"/>
        <v>378955</v>
      </c>
      <c r="T13" s="48">
        <f t="shared" si="5"/>
        <v>0.77638485398543744</v>
      </c>
    </row>
    <row r="14" spans="1:20" x14ac:dyDescent="0.35">
      <c r="A14" s="42">
        <v>7</v>
      </c>
      <c r="B14" s="41" t="s">
        <v>22</v>
      </c>
      <c r="C14" s="39">
        <v>85422</v>
      </c>
      <c r="D14" s="39">
        <v>71766</v>
      </c>
      <c r="E14" s="48">
        <f t="shared" si="0"/>
        <v>0.84013485987216407</v>
      </c>
      <c r="F14" s="39">
        <v>57840</v>
      </c>
      <c r="G14" s="39">
        <v>53441</v>
      </c>
      <c r="H14" s="48">
        <f t="shared" si="1"/>
        <v>0.92394536652835413</v>
      </c>
      <c r="I14" s="39">
        <v>39473</v>
      </c>
      <c r="J14" s="39">
        <v>32876</v>
      </c>
      <c r="K14" s="48">
        <f t="shared" si="2"/>
        <v>0.83287310313378771</v>
      </c>
      <c r="L14" s="39">
        <f t="shared" si="6"/>
        <v>182735</v>
      </c>
      <c r="M14" s="39">
        <f t="shared" si="6"/>
        <v>158083</v>
      </c>
      <c r="N14" s="48">
        <f t="shared" si="3"/>
        <v>0.8650942621829425</v>
      </c>
      <c r="O14" s="49">
        <v>107852</v>
      </c>
      <c r="P14" s="49">
        <v>92019</v>
      </c>
      <c r="Q14" s="48">
        <f t="shared" si="4"/>
        <v>0.85319697363053071</v>
      </c>
      <c r="R14" s="42">
        <f t="shared" si="7"/>
        <v>290587</v>
      </c>
      <c r="S14" s="42">
        <f t="shared" si="7"/>
        <v>250102</v>
      </c>
      <c r="T14" s="48">
        <f t="shared" si="5"/>
        <v>0.86067855754042677</v>
      </c>
    </row>
    <row r="15" spans="1:20" x14ac:dyDescent="0.35">
      <c r="A15" s="42"/>
      <c r="B15" s="41" t="s">
        <v>23</v>
      </c>
      <c r="C15" s="39"/>
      <c r="D15" s="39"/>
      <c r="E15" s="48"/>
      <c r="F15" s="39"/>
      <c r="G15" s="39"/>
      <c r="H15" s="48"/>
      <c r="I15" s="39"/>
      <c r="J15" s="39"/>
      <c r="K15" s="48"/>
      <c r="L15" s="39"/>
      <c r="M15" s="39"/>
      <c r="N15" s="48"/>
      <c r="O15" s="49"/>
      <c r="P15" s="49"/>
      <c r="Q15" s="48"/>
      <c r="R15" s="42">
        <f t="shared" si="7"/>
        <v>0</v>
      </c>
      <c r="S15" s="42">
        <f t="shared" si="7"/>
        <v>0</v>
      </c>
      <c r="T15" s="48"/>
    </row>
    <row r="16" spans="1:20" x14ac:dyDescent="0.35">
      <c r="A16" s="42">
        <v>8</v>
      </c>
      <c r="B16" s="41" t="s">
        <v>24</v>
      </c>
      <c r="C16" s="39">
        <v>245657</v>
      </c>
      <c r="D16" s="39">
        <v>199860</v>
      </c>
      <c r="E16" s="48">
        <f t="shared" si="0"/>
        <v>0.81357339705361542</v>
      </c>
      <c r="F16" s="39">
        <v>115443</v>
      </c>
      <c r="G16" s="39">
        <v>96683</v>
      </c>
      <c r="H16" s="48">
        <f t="shared" si="1"/>
        <v>0.83749556057968</v>
      </c>
      <c r="I16" s="39">
        <v>86583</v>
      </c>
      <c r="J16" s="39">
        <v>71673</v>
      </c>
      <c r="K16" s="48">
        <f t="shared" si="2"/>
        <v>0.82779529468833368</v>
      </c>
      <c r="L16" s="39">
        <f t="shared" si="6"/>
        <v>447683</v>
      </c>
      <c r="M16" s="39">
        <f t="shared" si="6"/>
        <v>368216</v>
      </c>
      <c r="N16" s="48">
        <f t="shared" si="3"/>
        <v>0.82249270130873853</v>
      </c>
      <c r="O16" s="49">
        <v>244124</v>
      </c>
      <c r="P16" s="49">
        <v>201817</v>
      </c>
      <c r="Q16" s="48">
        <f t="shared" si="4"/>
        <v>0.82669872687650536</v>
      </c>
      <c r="R16" s="42">
        <f t="shared" si="7"/>
        <v>691807</v>
      </c>
      <c r="S16" s="42">
        <f t="shared" si="7"/>
        <v>570033</v>
      </c>
      <c r="T16" s="48">
        <f t="shared" si="5"/>
        <v>0.82397691841799814</v>
      </c>
    </row>
    <row r="17" spans="1:20" x14ac:dyDescent="0.35">
      <c r="A17" s="42">
        <v>9</v>
      </c>
      <c r="B17" s="41" t="s">
        <v>25</v>
      </c>
      <c r="C17" s="39">
        <v>175787</v>
      </c>
      <c r="D17" s="39">
        <v>167587</v>
      </c>
      <c r="E17" s="48">
        <f t="shared" si="0"/>
        <v>0.95335263699818529</v>
      </c>
      <c r="F17" s="39">
        <v>78412</v>
      </c>
      <c r="G17" s="39">
        <v>92763</v>
      </c>
      <c r="H17" s="48">
        <f t="shared" si="1"/>
        <v>1.1830204560526449</v>
      </c>
      <c r="I17" s="39">
        <v>59723</v>
      </c>
      <c r="J17" s="39">
        <v>62304</v>
      </c>
      <c r="K17" s="48">
        <f t="shared" si="2"/>
        <v>1.0432161813706613</v>
      </c>
      <c r="L17" s="39">
        <f t="shared" si="6"/>
        <v>313922</v>
      </c>
      <c r="M17" s="39">
        <f t="shared" si="6"/>
        <v>322654</v>
      </c>
      <c r="N17" s="48">
        <f t="shared" si="3"/>
        <v>1.0278158268614497</v>
      </c>
      <c r="O17" s="49">
        <v>172708</v>
      </c>
      <c r="P17" s="49">
        <v>170122</v>
      </c>
      <c r="Q17" s="48">
        <f t="shared" si="4"/>
        <v>0.98502675035319731</v>
      </c>
      <c r="R17" s="42">
        <f t="shared" si="7"/>
        <v>486630</v>
      </c>
      <c r="S17" s="42">
        <f t="shared" si="7"/>
        <v>492776</v>
      </c>
      <c r="T17" s="48">
        <f t="shared" si="5"/>
        <v>1.0126297186774347</v>
      </c>
    </row>
    <row r="18" spans="1:20" x14ac:dyDescent="0.35">
      <c r="A18" s="42">
        <v>10</v>
      </c>
      <c r="B18" s="41" t="s">
        <v>26</v>
      </c>
      <c r="C18" s="39">
        <v>8953</v>
      </c>
      <c r="D18" s="39">
        <v>1597</v>
      </c>
      <c r="E18" s="48">
        <f t="shared" si="0"/>
        <v>0.17837596336423545</v>
      </c>
      <c r="F18" s="39">
        <v>17767</v>
      </c>
      <c r="G18" s="39">
        <v>15540</v>
      </c>
      <c r="H18" s="48">
        <f t="shared" si="1"/>
        <v>0.87465525975122416</v>
      </c>
      <c r="I18" s="39">
        <v>11174</v>
      </c>
      <c r="J18" s="39">
        <v>12673</v>
      </c>
      <c r="K18" s="48">
        <f t="shared" si="2"/>
        <v>1.1341507069983892</v>
      </c>
      <c r="L18" s="39">
        <f t="shared" si="6"/>
        <v>37894</v>
      </c>
      <c r="M18" s="39">
        <f t="shared" si="6"/>
        <v>29810</v>
      </c>
      <c r="N18" s="48">
        <f t="shared" si="3"/>
        <v>0.78666807410144091</v>
      </c>
      <c r="O18" s="49">
        <v>27692</v>
      </c>
      <c r="P18" s="49">
        <v>29127</v>
      </c>
      <c r="Q18" s="48">
        <f t="shared" si="4"/>
        <v>1.0518200202224468</v>
      </c>
      <c r="R18" s="42">
        <f t="shared" si="7"/>
        <v>65586</v>
      </c>
      <c r="S18" s="42">
        <f t="shared" si="7"/>
        <v>58937</v>
      </c>
      <c r="T18" s="48">
        <f t="shared" si="5"/>
        <v>0.89862165706095809</v>
      </c>
    </row>
    <row r="19" spans="1:20" x14ac:dyDescent="0.35">
      <c r="A19" s="42">
        <v>11</v>
      </c>
      <c r="B19" s="41" t="s">
        <v>27</v>
      </c>
      <c r="C19" s="39">
        <v>1220</v>
      </c>
      <c r="D19" s="39">
        <v>186</v>
      </c>
      <c r="E19" s="48">
        <f t="shared" si="0"/>
        <v>0.15245901639344261</v>
      </c>
      <c r="F19" s="39">
        <v>6465</v>
      </c>
      <c r="G19" s="39">
        <v>2312</v>
      </c>
      <c r="H19" s="48">
        <f t="shared" si="1"/>
        <v>0.35761794276875486</v>
      </c>
      <c r="I19" s="39">
        <v>3593</v>
      </c>
      <c r="J19" s="39">
        <v>2590</v>
      </c>
      <c r="K19" s="48">
        <f t="shared" si="2"/>
        <v>0.720846089618703</v>
      </c>
      <c r="L19" s="39">
        <f t="shared" si="6"/>
        <v>11278</v>
      </c>
      <c r="M19" s="39">
        <f t="shared" si="6"/>
        <v>5088</v>
      </c>
      <c r="N19" s="48">
        <f t="shared" si="3"/>
        <v>0.45114381982621032</v>
      </c>
      <c r="O19" s="49">
        <v>9474</v>
      </c>
      <c r="P19" s="49">
        <v>2369</v>
      </c>
      <c r="Q19" s="48">
        <f t="shared" si="4"/>
        <v>0.25005277601857717</v>
      </c>
      <c r="R19" s="42">
        <f t="shared" si="7"/>
        <v>20752</v>
      </c>
      <c r="S19" s="42">
        <f t="shared" si="7"/>
        <v>7457</v>
      </c>
      <c r="T19" s="48">
        <f t="shared" si="5"/>
        <v>0.35933885890516576</v>
      </c>
    </row>
    <row r="20" spans="1:20" x14ac:dyDescent="0.35">
      <c r="A20" s="42">
        <v>12</v>
      </c>
      <c r="B20" s="41" t="s">
        <v>28</v>
      </c>
      <c r="C20" s="39">
        <v>13322</v>
      </c>
      <c r="D20" s="39">
        <v>1412</v>
      </c>
      <c r="E20" s="48">
        <f t="shared" si="0"/>
        <v>0.10599009157784116</v>
      </c>
      <c r="F20" s="39">
        <v>16058</v>
      </c>
      <c r="G20" s="39">
        <v>3677</v>
      </c>
      <c r="H20" s="48">
        <f t="shared" si="1"/>
        <v>0.22898243865985801</v>
      </c>
      <c r="I20" s="39">
        <v>11151</v>
      </c>
      <c r="J20" s="39">
        <v>1066</v>
      </c>
      <c r="K20" s="48">
        <f t="shared" si="2"/>
        <v>9.5596807461214239E-2</v>
      </c>
      <c r="L20" s="39">
        <f t="shared" si="6"/>
        <v>40531</v>
      </c>
      <c r="M20" s="39">
        <f t="shared" si="6"/>
        <v>6155</v>
      </c>
      <c r="N20" s="48">
        <f t="shared" si="3"/>
        <v>0.15185907083466976</v>
      </c>
      <c r="O20" s="49">
        <v>29878</v>
      </c>
      <c r="P20" s="49">
        <v>3612</v>
      </c>
      <c r="Q20" s="48">
        <f t="shared" si="4"/>
        <v>0.12089162594551174</v>
      </c>
      <c r="R20" s="42">
        <f t="shared" si="7"/>
        <v>70409</v>
      </c>
      <c r="S20" s="42">
        <f t="shared" si="7"/>
        <v>9767</v>
      </c>
      <c r="T20" s="48">
        <f t="shared" si="5"/>
        <v>0.13871806161144171</v>
      </c>
    </row>
    <row r="21" spans="1:20" x14ac:dyDescent="0.35">
      <c r="A21" s="42">
        <v>13</v>
      </c>
      <c r="B21" s="41" t="s">
        <v>29</v>
      </c>
      <c r="C21" s="39">
        <v>18233</v>
      </c>
      <c r="D21" s="39">
        <v>1176</v>
      </c>
      <c r="E21" s="48">
        <f t="shared" si="0"/>
        <v>6.4498436900126146E-2</v>
      </c>
      <c r="F21" s="39">
        <v>16196</v>
      </c>
      <c r="G21" s="39">
        <v>2694</v>
      </c>
      <c r="H21" s="48">
        <f t="shared" si="1"/>
        <v>0.16633736725117312</v>
      </c>
      <c r="I21" s="39">
        <v>11597</v>
      </c>
      <c r="J21" s="39">
        <v>1152</v>
      </c>
      <c r="K21" s="48">
        <f t="shared" si="2"/>
        <v>9.9336035181512461E-2</v>
      </c>
      <c r="L21" s="39">
        <f t="shared" si="6"/>
        <v>46026</v>
      </c>
      <c r="M21" s="39">
        <f t="shared" si="6"/>
        <v>5022</v>
      </c>
      <c r="N21" s="48">
        <f t="shared" si="3"/>
        <v>0.10911224090731325</v>
      </c>
      <c r="O21" s="49">
        <v>29878</v>
      </c>
      <c r="P21" s="49">
        <v>4195</v>
      </c>
      <c r="Q21" s="48">
        <f t="shared" si="4"/>
        <v>0.14040431086418101</v>
      </c>
      <c r="R21" s="42">
        <f t="shared" si="7"/>
        <v>75904</v>
      </c>
      <c r="S21" s="42">
        <f t="shared" si="7"/>
        <v>9217</v>
      </c>
      <c r="T21" s="48">
        <f t="shared" si="5"/>
        <v>0.12142970067453626</v>
      </c>
    </row>
    <row r="22" spans="1:20" x14ac:dyDescent="0.35">
      <c r="A22" s="42">
        <v>14</v>
      </c>
      <c r="B22" s="41" t="s">
        <v>30</v>
      </c>
      <c r="C22" s="39">
        <v>33096</v>
      </c>
      <c r="D22" s="39">
        <v>14462</v>
      </c>
      <c r="E22" s="48">
        <f t="shared" si="0"/>
        <v>0.43697123519458547</v>
      </c>
      <c r="F22" s="39">
        <v>23047</v>
      </c>
      <c r="G22" s="39">
        <v>13707</v>
      </c>
      <c r="H22" s="48">
        <f t="shared" si="1"/>
        <v>0.59474118106478069</v>
      </c>
      <c r="I22" s="39">
        <v>15050</v>
      </c>
      <c r="J22" s="39">
        <v>9151</v>
      </c>
      <c r="K22" s="48">
        <f t="shared" si="2"/>
        <v>0.60803986710963454</v>
      </c>
      <c r="L22" s="39">
        <f t="shared" si="6"/>
        <v>71193</v>
      </c>
      <c r="M22" s="39">
        <f t="shared" si="6"/>
        <v>37320</v>
      </c>
      <c r="N22" s="48">
        <f t="shared" si="3"/>
        <v>0.52420884075681595</v>
      </c>
      <c r="O22" s="49">
        <v>42995</v>
      </c>
      <c r="P22" s="49">
        <v>28338</v>
      </c>
      <c r="Q22" s="48">
        <f t="shared" si="4"/>
        <v>0.65909989533666702</v>
      </c>
      <c r="R22" s="42">
        <f t="shared" si="7"/>
        <v>114188</v>
      </c>
      <c r="S22" s="42">
        <f t="shared" si="7"/>
        <v>65658</v>
      </c>
      <c r="T22" s="48">
        <f t="shared" si="5"/>
        <v>0.57499912425123478</v>
      </c>
    </row>
    <row r="23" spans="1:20" x14ac:dyDescent="0.35">
      <c r="A23" s="42">
        <v>15</v>
      </c>
      <c r="B23" s="41" t="s">
        <v>31</v>
      </c>
      <c r="C23" s="39">
        <v>24535</v>
      </c>
      <c r="D23" s="39">
        <v>20557</v>
      </c>
      <c r="E23" s="48">
        <f t="shared" si="0"/>
        <v>0.8378642755247605</v>
      </c>
      <c r="F23" s="39">
        <v>26387</v>
      </c>
      <c r="G23" s="39">
        <v>22176</v>
      </c>
      <c r="H23" s="48">
        <f t="shared" si="1"/>
        <v>0.84041384014855802</v>
      </c>
      <c r="I23" s="39">
        <v>16774</v>
      </c>
      <c r="J23" s="39">
        <v>13676</v>
      </c>
      <c r="K23" s="48">
        <f t="shared" si="2"/>
        <v>0.81530940741623947</v>
      </c>
      <c r="L23" s="39">
        <f t="shared" si="6"/>
        <v>67696</v>
      </c>
      <c r="M23" s="39">
        <f t="shared" si="6"/>
        <v>56409</v>
      </c>
      <c r="N23" s="48">
        <f t="shared" si="3"/>
        <v>0.83326932167336332</v>
      </c>
      <c r="O23" s="49">
        <v>43724</v>
      </c>
      <c r="P23" s="49">
        <v>39030</v>
      </c>
      <c r="Q23" s="48">
        <f t="shared" si="4"/>
        <v>0.89264477175006862</v>
      </c>
      <c r="R23" s="42">
        <f t="shared" si="7"/>
        <v>111420</v>
      </c>
      <c r="S23" s="42">
        <f t="shared" si="7"/>
        <v>95439</v>
      </c>
      <c r="T23" s="48">
        <f t="shared" si="5"/>
        <v>0.8565697361335487</v>
      </c>
    </row>
    <row r="24" spans="1:20" x14ac:dyDescent="0.35">
      <c r="A24" s="42">
        <v>16</v>
      </c>
      <c r="B24" s="41" t="s">
        <v>32</v>
      </c>
      <c r="C24" s="39">
        <v>20535</v>
      </c>
      <c r="D24" s="39">
        <v>1273</v>
      </c>
      <c r="E24" s="48">
        <f t="shared" si="0"/>
        <v>6.1991721451180912E-2</v>
      </c>
      <c r="F24" s="39">
        <v>20347</v>
      </c>
      <c r="G24" s="39">
        <v>7421</v>
      </c>
      <c r="H24" s="48">
        <f t="shared" si="1"/>
        <v>0.36472207204993368</v>
      </c>
      <c r="I24" s="39">
        <v>12941</v>
      </c>
      <c r="J24" s="39">
        <v>1769</v>
      </c>
      <c r="K24" s="48">
        <f t="shared" si="2"/>
        <v>0.13669731859979908</v>
      </c>
      <c r="L24" s="39">
        <f t="shared" si="6"/>
        <v>53823</v>
      </c>
      <c r="M24" s="39">
        <f t="shared" si="6"/>
        <v>10463</v>
      </c>
      <c r="N24" s="48">
        <f t="shared" si="3"/>
        <v>0.19439644761533173</v>
      </c>
      <c r="O24" s="49">
        <v>35707</v>
      </c>
      <c r="P24" s="49">
        <v>26454</v>
      </c>
      <c r="Q24" s="48">
        <f t="shared" si="4"/>
        <v>0.74086313607976029</v>
      </c>
      <c r="R24" s="42">
        <f t="shared" si="7"/>
        <v>89530</v>
      </c>
      <c r="S24" s="42">
        <f t="shared" si="7"/>
        <v>36917</v>
      </c>
      <c r="T24" s="48">
        <f t="shared" si="5"/>
        <v>0.41234223165419415</v>
      </c>
    </row>
    <row r="25" spans="1:20" x14ac:dyDescent="0.35">
      <c r="A25" s="42">
        <v>17</v>
      </c>
      <c r="B25" s="41" t="s">
        <v>33</v>
      </c>
      <c r="C25" s="39">
        <v>5005</v>
      </c>
      <c r="D25" s="39">
        <v>384</v>
      </c>
      <c r="E25" s="48">
        <f t="shared" si="0"/>
        <v>7.6723276723276723E-2</v>
      </c>
      <c r="F25" s="39">
        <v>3773</v>
      </c>
      <c r="G25" s="39">
        <v>3609</v>
      </c>
      <c r="H25" s="48">
        <f t="shared" si="1"/>
        <v>0.95653326265571159</v>
      </c>
      <c r="I25" s="39">
        <v>3181</v>
      </c>
      <c r="J25" s="39">
        <v>4501</v>
      </c>
      <c r="K25" s="48">
        <f t="shared" si="2"/>
        <v>1.4149638478465891</v>
      </c>
      <c r="L25" s="39">
        <f t="shared" si="6"/>
        <v>11959</v>
      </c>
      <c r="M25" s="39">
        <f t="shared" si="6"/>
        <v>8494</v>
      </c>
      <c r="N25" s="48">
        <f t="shared" si="3"/>
        <v>0.71026005518856095</v>
      </c>
      <c r="O25" s="49">
        <v>8745</v>
      </c>
      <c r="P25" s="49">
        <v>696</v>
      </c>
      <c r="Q25" s="48">
        <f t="shared" si="4"/>
        <v>7.9588336192109782E-2</v>
      </c>
      <c r="R25" s="42">
        <f t="shared" si="7"/>
        <v>20704</v>
      </c>
      <c r="S25" s="42">
        <f t="shared" si="7"/>
        <v>9190</v>
      </c>
      <c r="T25" s="48">
        <f t="shared" si="5"/>
        <v>0.44387557959814528</v>
      </c>
    </row>
    <row r="26" spans="1:20" x14ac:dyDescent="0.35">
      <c r="A26" s="42">
        <v>18</v>
      </c>
      <c r="B26" s="41" t="s">
        <v>34</v>
      </c>
      <c r="C26" s="39">
        <v>25876</v>
      </c>
      <c r="D26" s="39">
        <v>12338</v>
      </c>
      <c r="E26" s="48">
        <f t="shared" si="0"/>
        <v>0.47681249033853762</v>
      </c>
      <c r="F26" s="39">
        <v>22730</v>
      </c>
      <c r="G26" s="39">
        <v>9753</v>
      </c>
      <c r="H26" s="48">
        <f t="shared" si="1"/>
        <v>0.42908051033875932</v>
      </c>
      <c r="I26" s="39">
        <v>15155</v>
      </c>
      <c r="J26" s="39">
        <v>6386</v>
      </c>
      <c r="K26" s="48">
        <f t="shared" si="2"/>
        <v>0.42137908281095349</v>
      </c>
      <c r="L26" s="39">
        <f t="shared" si="6"/>
        <v>63761</v>
      </c>
      <c r="M26" s="39">
        <f t="shared" si="6"/>
        <v>28477</v>
      </c>
      <c r="N26" s="48">
        <f t="shared" si="3"/>
        <v>0.44662097520427846</v>
      </c>
      <c r="O26" s="49">
        <v>40809</v>
      </c>
      <c r="P26" s="49">
        <v>17915</v>
      </c>
      <c r="Q26" s="48">
        <f t="shared" si="4"/>
        <v>0.4389962998358205</v>
      </c>
      <c r="R26" s="42">
        <f t="shared" si="7"/>
        <v>104570</v>
      </c>
      <c r="S26" s="42">
        <f t="shared" si="7"/>
        <v>46392</v>
      </c>
      <c r="T26" s="48">
        <f t="shared" si="5"/>
        <v>0.44364540499187149</v>
      </c>
    </row>
    <row r="27" spans="1:20" x14ac:dyDescent="0.35">
      <c r="A27" s="42">
        <v>19</v>
      </c>
      <c r="B27" s="41" t="s">
        <v>35</v>
      </c>
      <c r="C27" s="39">
        <v>65973</v>
      </c>
      <c r="D27" s="39">
        <v>32023</v>
      </c>
      <c r="E27" s="48">
        <f t="shared" si="0"/>
        <v>0.48539554059994239</v>
      </c>
      <c r="F27" s="39">
        <v>33306</v>
      </c>
      <c r="G27" s="39">
        <v>37033</v>
      </c>
      <c r="H27" s="48">
        <f t="shared" si="1"/>
        <v>1.1119017594427429</v>
      </c>
      <c r="I27" s="39">
        <v>22041</v>
      </c>
      <c r="J27" s="39">
        <v>16960</v>
      </c>
      <c r="K27" s="48">
        <f t="shared" si="2"/>
        <v>0.76947506918923825</v>
      </c>
      <c r="L27" s="39">
        <f t="shared" si="6"/>
        <v>121320</v>
      </c>
      <c r="M27" s="39">
        <f t="shared" si="6"/>
        <v>86016</v>
      </c>
      <c r="N27" s="48">
        <f t="shared" si="3"/>
        <v>0.70900098911968346</v>
      </c>
      <c r="O27" s="49">
        <v>67043</v>
      </c>
      <c r="P27" s="49">
        <v>41488</v>
      </c>
      <c r="Q27" s="48">
        <f t="shared" si="4"/>
        <v>0.61882672314783049</v>
      </c>
      <c r="R27" s="42">
        <f t="shared" si="7"/>
        <v>188363</v>
      </c>
      <c r="S27" s="42">
        <f t="shared" si="7"/>
        <v>127504</v>
      </c>
      <c r="T27" s="48">
        <f t="shared" si="5"/>
        <v>0.67690576174726458</v>
      </c>
    </row>
    <row r="28" spans="1:20" x14ac:dyDescent="0.35">
      <c r="A28" s="42">
        <v>20</v>
      </c>
      <c r="B28" s="41" t="s">
        <v>36</v>
      </c>
      <c r="C28" s="39">
        <v>10713</v>
      </c>
      <c r="D28" s="39">
        <v>1674</v>
      </c>
      <c r="E28" s="48">
        <f t="shared" si="0"/>
        <v>0.15625875105012602</v>
      </c>
      <c r="F28" s="39">
        <v>15853</v>
      </c>
      <c r="G28" s="39">
        <v>6916</v>
      </c>
      <c r="H28" s="48">
        <f t="shared" si="1"/>
        <v>0.43625812149120041</v>
      </c>
      <c r="I28" s="39">
        <v>8566</v>
      </c>
      <c r="J28" s="39">
        <v>3056</v>
      </c>
      <c r="K28" s="48">
        <f t="shared" si="2"/>
        <v>0.35675928087788933</v>
      </c>
      <c r="L28" s="39">
        <f t="shared" si="6"/>
        <v>35132</v>
      </c>
      <c r="M28" s="39">
        <f t="shared" si="6"/>
        <v>11646</v>
      </c>
      <c r="N28" s="48">
        <f t="shared" si="3"/>
        <v>0.33149265626779006</v>
      </c>
      <c r="O28" s="49">
        <v>24048</v>
      </c>
      <c r="P28" s="49">
        <v>13799</v>
      </c>
      <c r="Q28" s="48">
        <f t="shared" si="4"/>
        <v>0.57381071190951427</v>
      </c>
      <c r="R28" s="42">
        <f t="shared" si="7"/>
        <v>59180</v>
      </c>
      <c r="S28" s="42">
        <f t="shared" si="7"/>
        <v>25445</v>
      </c>
      <c r="T28" s="48">
        <f t="shared" si="5"/>
        <v>0.42995944575870226</v>
      </c>
    </row>
    <row r="29" spans="1:20" x14ac:dyDescent="0.35">
      <c r="A29" s="42">
        <v>21</v>
      </c>
      <c r="B29" s="41" t="s">
        <v>37</v>
      </c>
      <c r="C29" s="39">
        <v>29929</v>
      </c>
      <c r="D29" s="39">
        <v>29621</v>
      </c>
      <c r="E29" s="48">
        <f t="shared" si="0"/>
        <v>0.98970897791439738</v>
      </c>
      <c r="F29" s="39">
        <v>24624</v>
      </c>
      <c r="G29" s="39">
        <v>27521</v>
      </c>
      <c r="H29" s="48">
        <f t="shared" si="1"/>
        <v>1.1176494476933074</v>
      </c>
      <c r="I29" s="39">
        <v>16919</v>
      </c>
      <c r="J29" s="39">
        <v>5797</v>
      </c>
      <c r="K29" s="48">
        <f t="shared" si="2"/>
        <v>0.34263254329452097</v>
      </c>
      <c r="L29" s="39">
        <f t="shared" si="6"/>
        <v>71472</v>
      </c>
      <c r="M29" s="39">
        <f t="shared" si="6"/>
        <v>62939</v>
      </c>
      <c r="N29" s="48">
        <f t="shared" si="3"/>
        <v>0.88061058876203269</v>
      </c>
      <c r="O29" s="49">
        <v>43724</v>
      </c>
      <c r="P29" s="49">
        <v>10449</v>
      </c>
      <c r="Q29" s="48">
        <f t="shared" si="4"/>
        <v>0.23897630591894611</v>
      </c>
      <c r="R29" s="42">
        <f t="shared" si="7"/>
        <v>115196</v>
      </c>
      <c r="S29" s="42">
        <f t="shared" si="7"/>
        <v>73388</v>
      </c>
      <c r="T29" s="48">
        <f t="shared" si="5"/>
        <v>0.63707073162262584</v>
      </c>
    </row>
    <row r="30" spans="1:20" x14ac:dyDescent="0.35">
      <c r="A30" s="42"/>
      <c r="B30" s="41" t="s">
        <v>23</v>
      </c>
      <c r="C30" s="39"/>
      <c r="D30" s="39"/>
      <c r="E30" s="48"/>
      <c r="F30" s="39"/>
      <c r="G30" s="39"/>
      <c r="H30" s="48"/>
      <c r="I30" s="39"/>
      <c r="J30" s="39"/>
      <c r="K30" s="48"/>
      <c r="L30" s="39">
        <f t="shared" si="6"/>
        <v>0</v>
      </c>
      <c r="M30" s="39">
        <f t="shared" si="6"/>
        <v>0</v>
      </c>
      <c r="N30" s="48"/>
      <c r="O30" s="49"/>
      <c r="P30" s="49"/>
      <c r="Q30" s="48"/>
      <c r="R30" s="42"/>
      <c r="S30" s="42"/>
      <c r="T30" s="48"/>
    </row>
    <row r="31" spans="1:20" x14ac:dyDescent="0.35">
      <c r="A31" s="42">
        <v>22</v>
      </c>
      <c r="B31" s="41" t="s">
        <v>38</v>
      </c>
      <c r="C31" s="39">
        <v>16652</v>
      </c>
      <c r="D31" s="39">
        <v>51422</v>
      </c>
      <c r="E31" s="48">
        <f t="shared" si="0"/>
        <v>3.088037472976219</v>
      </c>
      <c r="F31" s="39">
        <v>38268</v>
      </c>
      <c r="G31" s="39">
        <v>73270</v>
      </c>
      <c r="H31" s="48">
        <f t="shared" si="1"/>
        <v>1.9146545416536009</v>
      </c>
      <c r="I31" s="39">
        <v>21397</v>
      </c>
      <c r="J31" s="39">
        <v>1855</v>
      </c>
      <c r="K31" s="48">
        <f t="shared" si="2"/>
        <v>8.6694396410711777E-2</v>
      </c>
      <c r="L31" s="39">
        <f t="shared" si="6"/>
        <v>76317</v>
      </c>
      <c r="M31" s="39">
        <f t="shared" si="6"/>
        <v>126547</v>
      </c>
      <c r="N31" s="48">
        <f t="shared" si="3"/>
        <v>1.6581757668671462</v>
      </c>
      <c r="O31" s="49">
        <v>56112</v>
      </c>
      <c r="P31" s="49">
        <v>143507</v>
      </c>
      <c r="Q31" s="48">
        <f t="shared" si="4"/>
        <v>2.5575099800399204</v>
      </c>
      <c r="R31" s="42">
        <f t="shared" si="7"/>
        <v>132429</v>
      </c>
      <c r="S31" s="42">
        <f t="shared" si="7"/>
        <v>270054</v>
      </c>
      <c r="T31" s="48">
        <f t="shared" si="5"/>
        <v>2.0392361189769614</v>
      </c>
    </row>
    <row r="32" spans="1:20" x14ac:dyDescent="0.35">
      <c r="A32" s="42">
        <v>23</v>
      </c>
      <c r="B32" s="41" t="s">
        <v>39</v>
      </c>
      <c r="C32" s="39">
        <v>2669</v>
      </c>
      <c r="D32" s="39">
        <v>490</v>
      </c>
      <c r="E32" s="48">
        <f t="shared" si="0"/>
        <v>0.18358935931060322</v>
      </c>
      <c r="F32" s="39">
        <v>3362</v>
      </c>
      <c r="G32" s="39">
        <v>3552</v>
      </c>
      <c r="H32" s="48">
        <f t="shared" si="1"/>
        <v>1.056513979773944</v>
      </c>
      <c r="I32" s="39">
        <v>2128</v>
      </c>
      <c r="J32" s="39">
        <v>86</v>
      </c>
      <c r="K32" s="48">
        <f t="shared" si="2"/>
        <v>4.0413533834586464E-2</v>
      </c>
      <c r="L32" s="39">
        <f t="shared" si="6"/>
        <v>8159</v>
      </c>
      <c r="M32" s="39">
        <f t="shared" si="6"/>
        <v>4128</v>
      </c>
      <c r="N32" s="48">
        <f t="shared" si="3"/>
        <v>0.50594435592597131</v>
      </c>
      <c r="O32" s="49">
        <v>5829</v>
      </c>
      <c r="P32" s="49">
        <v>3810</v>
      </c>
      <c r="Q32" s="48">
        <f t="shared" si="4"/>
        <v>0.65362840967575908</v>
      </c>
      <c r="R32" s="42">
        <f t="shared" si="7"/>
        <v>13988</v>
      </c>
      <c r="S32" s="42">
        <f t="shared" si="7"/>
        <v>7938</v>
      </c>
      <c r="T32" s="48">
        <f t="shared" si="5"/>
        <v>0.56748641692879609</v>
      </c>
    </row>
    <row r="33" spans="1:20" x14ac:dyDescent="0.35">
      <c r="A33" s="42">
        <v>24</v>
      </c>
      <c r="B33" s="41" t="s">
        <v>40</v>
      </c>
      <c r="C33" s="39">
        <v>282</v>
      </c>
      <c r="D33" s="39">
        <v>0</v>
      </c>
      <c r="E33" s="48">
        <f t="shared" si="0"/>
        <v>0</v>
      </c>
      <c r="F33" s="39">
        <v>292</v>
      </c>
      <c r="G33" s="39">
        <v>0</v>
      </c>
      <c r="H33" s="48">
        <f t="shared" si="1"/>
        <v>0</v>
      </c>
      <c r="I33" s="39">
        <v>370</v>
      </c>
      <c r="J33" s="39">
        <v>0</v>
      </c>
      <c r="K33" s="48">
        <f t="shared" si="2"/>
        <v>0</v>
      </c>
      <c r="L33" s="39">
        <f t="shared" si="6"/>
        <v>944</v>
      </c>
      <c r="M33" s="39">
        <f t="shared" si="6"/>
        <v>0</v>
      </c>
      <c r="N33" s="48">
        <f t="shared" si="3"/>
        <v>0</v>
      </c>
      <c r="O33" s="49">
        <v>729</v>
      </c>
      <c r="P33" s="49">
        <v>0</v>
      </c>
      <c r="Q33" s="48">
        <f t="shared" si="4"/>
        <v>0</v>
      </c>
      <c r="R33" s="42">
        <f t="shared" si="7"/>
        <v>1673</v>
      </c>
      <c r="S33" s="42">
        <f t="shared" si="7"/>
        <v>0</v>
      </c>
      <c r="T33" s="48">
        <f t="shared" si="5"/>
        <v>0</v>
      </c>
    </row>
    <row r="34" spans="1:20" x14ac:dyDescent="0.35">
      <c r="A34" s="42">
        <v>25</v>
      </c>
      <c r="B34" s="41" t="s">
        <v>41</v>
      </c>
      <c r="C34" s="39">
        <v>0</v>
      </c>
      <c r="D34" s="39">
        <v>0</v>
      </c>
      <c r="E34" s="48" t="e">
        <f t="shared" si="0"/>
        <v>#DIV/0!</v>
      </c>
      <c r="F34" s="39">
        <v>438</v>
      </c>
      <c r="G34" s="39">
        <v>0</v>
      </c>
      <c r="H34" s="48">
        <f t="shared" si="1"/>
        <v>0</v>
      </c>
      <c r="I34" s="39">
        <v>370</v>
      </c>
      <c r="J34" s="39">
        <v>0</v>
      </c>
      <c r="K34" s="48">
        <f t="shared" si="2"/>
        <v>0</v>
      </c>
      <c r="L34" s="39">
        <f t="shared" si="6"/>
        <v>808</v>
      </c>
      <c r="M34" s="39">
        <f t="shared" si="6"/>
        <v>0</v>
      </c>
      <c r="N34" s="48">
        <f t="shared" si="3"/>
        <v>0</v>
      </c>
      <c r="O34" s="49">
        <v>729</v>
      </c>
      <c r="P34" s="49">
        <v>0</v>
      </c>
      <c r="Q34" s="48">
        <f t="shared" si="4"/>
        <v>0</v>
      </c>
      <c r="R34" s="42">
        <f t="shared" si="7"/>
        <v>1537</v>
      </c>
      <c r="S34" s="42">
        <f t="shared" si="7"/>
        <v>0</v>
      </c>
      <c r="T34" s="48">
        <f t="shared" si="5"/>
        <v>0</v>
      </c>
    </row>
    <row r="35" spans="1:20" x14ac:dyDescent="0.35">
      <c r="A35" s="42">
        <v>26</v>
      </c>
      <c r="B35" s="41" t="s">
        <v>42</v>
      </c>
      <c r="C35" s="39">
        <v>22272</v>
      </c>
      <c r="D35" s="39">
        <v>23547</v>
      </c>
      <c r="E35" s="48">
        <f t="shared" si="0"/>
        <v>1.0572467672413792</v>
      </c>
      <c r="F35" s="39">
        <v>31805</v>
      </c>
      <c r="G35" s="39">
        <v>27766</v>
      </c>
      <c r="H35" s="48">
        <f t="shared" si="1"/>
        <v>0.87300738877534978</v>
      </c>
      <c r="I35" s="39">
        <v>18764</v>
      </c>
      <c r="J35" s="39">
        <v>23812</v>
      </c>
      <c r="K35" s="48">
        <f t="shared" si="2"/>
        <v>1.2690257940737582</v>
      </c>
      <c r="L35" s="39">
        <f t="shared" si="6"/>
        <v>72841</v>
      </c>
      <c r="M35" s="39">
        <f t="shared" si="6"/>
        <v>75125</v>
      </c>
      <c r="N35" s="48">
        <f t="shared" si="3"/>
        <v>1.0313559671064374</v>
      </c>
      <c r="O35" s="49">
        <v>52468</v>
      </c>
      <c r="P35" s="49">
        <v>25965</v>
      </c>
      <c r="Q35" s="48">
        <f t="shared" si="4"/>
        <v>0.49487306548753524</v>
      </c>
      <c r="R35" s="42">
        <f t="shared" si="7"/>
        <v>125309</v>
      </c>
      <c r="S35" s="42">
        <f t="shared" si="7"/>
        <v>101090</v>
      </c>
      <c r="T35" s="48">
        <f t="shared" si="5"/>
        <v>0.80672577388695144</v>
      </c>
    </row>
    <row r="36" spans="1:20" x14ac:dyDescent="0.35">
      <c r="A36" s="42">
        <v>27</v>
      </c>
      <c r="B36" s="41" t="s">
        <v>43</v>
      </c>
      <c r="C36" s="39">
        <v>26296</v>
      </c>
      <c r="D36" s="39">
        <v>67211</v>
      </c>
      <c r="E36" s="48">
        <f t="shared" si="0"/>
        <v>2.5559400669303316</v>
      </c>
      <c r="F36" s="39">
        <v>38878</v>
      </c>
      <c r="G36" s="39">
        <v>50287</v>
      </c>
      <c r="H36" s="48">
        <f t="shared" si="1"/>
        <v>1.2934564535212716</v>
      </c>
      <c r="I36" s="39">
        <v>21547</v>
      </c>
      <c r="J36" s="39">
        <v>448</v>
      </c>
      <c r="K36" s="48">
        <f t="shared" si="2"/>
        <v>2.0791757553255675E-2</v>
      </c>
      <c r="L36" s="39">
        <f t="shared" si="6"/>
        <v>86721</v>
      </c>
      <c r="M36" s="39">
        <f t="shared" si="6"/>
        <v>117946</v>
      </c>
      <c r="N36" s="48">
        <f t="shared" si="3"/>
        <v>1.3600627299039449</v>
      </c>
      <c r="O36" s="49">
        <v>59756</v>
      </c>
      <c r="P36" s="49">
        <v>238304</v>
      </c>
      <c r="Q36" s="48">
        <f t="shared" si="4"/>
        <v>3.9879510007363277</v>
      </c>
      <c r="R36" s="42">
        <f t="shared" si="7"/>
        <v>146477</v>
      </c>
      <c r="S36" s="42">
        <f t="shared" si="7"/>
        <v>356250</v>
      </c>
      <c r="T36" s="48">
        <f t="shared" si="5"/>
        <v>2.4321224492582454</v>
      </c>
    </row>
    <row r="37" spans="1:20" x14ac:dyDescent="0.35">
      <c r="A37" s="42">
        <v>28</v>
      </c>
      <c r="B37" s="41" t="s">
        <v>44</v>
      </c>
      <c r="C37" s="39">
        <v>5464</v>
      </c>
      <c r="D37" s="39">
        <v>43152</v>
      </c>
      <c r="E37" s="48">
        <f t="shared" si="0"/>
        <v>7.8975109809663246</v>
      </c>
      <c r="F37" s="39">
        <v>7051</v>
      </c>
      <c r="G37" s="39">
        <v>59352</v>
      </c>
      <c r="H37" s="48">
        <f t="shared" si="1"/>
        <v>8.4175294284498658</v>
      </c>
      <c r="I37" s="39">
        <v>4928</v>
      </c>
      <c r="J37" s="39">
        <v>2</v>
      </c>
      <c r="K37" s="48">
        <f t="shared" si="2"/>
        <v>4.0584415584415587E-4</v>
      </c>
      <c r="L37" s="39">
        <f t="shared" si="6"/>
        <v>17443</v>
      </c>
      <c r="M37" s="39">
        <f t="shared" si="6"/>
        <v>102506</v>
      </c>
      <c r="N37" s="48">
        <f t="shared" si="3"/>
        <v>5.8766267270538322</v>
      </c>
      <c r="O37" s="49">
        <v>11660</v>
      </c>
      <c r="P37" s="49">
        <v>64196</v>
      </c>
      <c r="Q37" s="48">
        <f t="shared" si="4"/>
        <v>5.5056603773584909</v>
      </c>
      <c r="R37" s="42">
        <f t="shared" si="7"/>
        <v>29103</v>
      </c>
      <c r="S37" s="42">
        <f t="shared" si="7"/>
        <v>166702</v>
      </c>
      <c r="T37" s="48">
        <f t="shared" si="5"/>
        <v>5.728000549771501</v>
      </c>
    </row>
    <row r="38" spans="1:20" x14ac:dyDescent="0.35">
      <c r="A38" s="42">
        <v>29</v>
      </c>
      <c r="B38" s="41" t="s">
        <v>45</v>
      </c>
      <c r="C38" s="39">
        <v>0</v>
      </c>
      <c r="D38" s="39">
        <v>0</v>
      </c>
      <c r="E38" s="48" t="e">
        <f t="shared" si="0"/>
        <v>#DIV/0!</v>
      </c>
      <c r="F38" s="39">
        <v>438</v>
      </c>
      <c r="G38" s="39">
        <v>105</v>
      </c>
      <c r="H38" s="48">
        <f t="shared" si="1"/>
        <v>0.23972602739726026</v>
      </c>
      <c r="I38" s="39">
        <v>370</v>
      </c>
      <c r="J38" s="39">
        <v>20</v>
      </c>
      <c r="K38" s="48">
        <f t="shared" si="2"/>
        <v>5.4054054054054057E-2</v>
      </c>
      <c r="L38" s="39">
        <f t="shared" si="6"/>
        <v>808</v>
      </c>
      <c r="M38" s="39">
        <f t="shared" si="6"/>
        <v>125</v>
      </c>
      <c r="N38" s="48">
        <f t="shared" si="3"/>
        <v>0.1547029702970297</v>
      </c>
      <c r="O38" s="49">
        <v>729</v>
      </c>
      <c r="P38" s="49">
        <v>20</v>
      </c>
      <c r="Q38" s="48">
        <f t="shared" si="4"/>
        <v>2.7434842249657063E-2</v>
      </c>
      <c r="R38" s="42">
        <f t="shared" si="7"/>
        <v>1537</v>
      </c>
      <c r="S38" s="42">
        <f t="shared" si="7"/>
        <v>145</v>
      </c>
      <c r="T38" s="48">
        <f t="shared" si="5"/>
        <v>9.4339622641509441E-2</v>
      </c>
    </row>
    <row r="39" spans="1:20" x14ac:dyDescent="0.35">
      <c r="A39" s="42">
        <v>30</v>
      </c>
      <c r="B39" s="41" t="s">
        <v>46</v>
      </c>
      <c r="C39" s="39">
        <v>2103</v>
      </c>
      <c r="D39" s="39">
        <v>7109</v>
      </c>
      <c r="E39" s="48">
        <f t="shared" si="0"/>
        <v>3.3804089396100809</v>
      </c>
      <c r="F39" s="39">
        <v>4713</v>
      </c>
      <c r="G39" s="39">
        <v>2482</v>
      </c>
      <c r="H39" s="48">
        <f t="shared" si="1"/>
        <v>0.526628474432421</v>
      </c>
      <c r="I39" s="39">
        <v>2468</v>
      </c>
      <c r="J39" s="39">
        <v>0</v>
      </c>
      <c r="K39" s="48">
        <f t="shared" si="2"/>
        <v>0</v>
      </c>
      <c r="L39" s="39">
        <f t="shared" si="6"/>
        <v>9284</v>
      </c>
      <c r="M39" s="39">
        <f t="shared" si="6"/>
        <v>9591</v>
      </c>
      <c r="N39" s="48">
        <f t="shared" si="3"/>
        <v>1.0330676432572168</v>
      </c>
      <c r="O39" s="49">
        <v>6559</v>
      </c>
      <c r="P39" s="49">
        <v>676</v>
      </c>
      <c r="Q39" s="48">
        <f t="shared" si="4"/>
        <v>0.10306449153834427</v>
      </c>
      <c r="R39" s="42">
        <f t="shared" si="7"/>
        <v>15843</v>
      </c>
      <c r="S39" s="42">
        <f t="shared" si="7"/>
        <v>10267</v>
      </c>
      <c r="T39" s="48">
        <f t="shared" si="5"/>
        <v>0.64804645584800857</v>
      </c>
    </row>
    <row r="40" spans="1:20" x14ac:dyDescent="0.35">
      <c r="A40" s="42">
        <v>31</v>
      </c>
      <c r="B40" s="41" t="s">
        <v>47</v>
      </c>
      <c r="C40" s="39">
        <v>282</v>
      </c>
      <c r="D40" s="39">
        <v>2375</v>
      </c>
      <c r="E40" s="48">
        <f t="shared" si="0"/>
        <v>8.4219858156028362</v>
      </c>
      <c r="F40" s="39">
        <v>728</v>
      </c>
      <c r="G40" s="39">
        <v>96</v>
      </c>
      <c r="H40" s="48">
        <f t="shared" si="1"/>
        <v>0.13186813186813187</v>
      </c>
      <c r="I40" s="39">
        <v>742</v>
      </c>
      <c r="J40" s="39">
        <v>19</v>
      </c>
      <c r="K40" s="48">
        <f t="shared" si="2"/>
        <v>2.5606469002695417E-2</v>
      </c>
      <c r="L40" s="39">
        <f t="shared" si="6"/>
        <v>1752</v>
      </c>
      <c r="M40" s="39">
        <f t="shared" si="6"/>
        <v>2490</v>
      </c>
      <c r="N40" s="48">
        <f t="shared" si="3"/>
        <v>1.4212328767123288</v>
      </c>
      <c r="O40" s="49">
        <v>1457</v>
      </c>
      <c r="P40" s="49">
        <v>909</v>
      </c>
      <c r="Q40" s="48">
        <f t="shared" si="4"/>
        <v>0.62388469457789975</v>
      </c>
      <c r="R40" s="42">
        <f t="shared" si="7"/>
        <v>3209</v>
      </c>
      <c r="S40" s="42">
        <f t="shared" si="7"/>
        <v>3399</v>
      </c>
      <c r="T40" s="48">
        <f t="shared" si="5"/>
        <v>1.0592084761607978</v>
      </c>
    </row>
    <row r="41" spans="1:20" x14ac:dyDescent="0.35">
      <c r="A41" s="42">
        <v>32</v>
      </c>
      <c r="B41" s="41" t="s">
        <v>48</v>
      </c>
      <c r="C41" s="39">
        <v>51213</v>
      </c>
      <c r="D41" s="39">
        <v>277935</v>
      </c>
      <c r="E41" s="48">
        <f t="shared" si="0"/>
        <v>5.4270400093726199</v>
      </c>
      <c r="F41" s="39">
        <v>30671</v>
      </c>
      <c r="G41" s="39">
        <v>148404</v>
      </c>
      <c r="H41" s="48">
        <f t="shared" si="1"/>
        <v>4.8385771575755596</v>
      </c>
      <c r="I41" s="39">
        <v>18327</v>
      </c>
      <c r="J41" s="39">
        <v>3292</v>
      </c>
      <c r="K41" s="48">
        <f t="shared" si="2"/>
        <v>0.17962568887433841</v>
      </c>
      <c r="L41" s="39">
        <f t="shared" si="6"/>
        <v>100211</v>
      </c>
      <c r="M41" s="39">
        <f t="shared" si="6"/>
        <v>429631</v>
      </c>
      <c r="N41" s="48">
        <f t="shared" si="3"/>
        <v>4.2872638732274897</v>
      </c>
      <c r="O41" s="49">
        <v>54654</v>
      </c>
      <c r="P41" s="49">
        <v>7622</v>
      </c>
      <c r="Q41" s="48">
        <f t="shared" si="4"/>
        <v>0.13945914297215209</v>
      </c>
      <c r="R41" s="42">
        <f t="shared" si="7"/>
        <v>154865</v>
      </c>
      <c r="S41" s="42">
        <f t="shared" si="7"/>
        <v>437253</v>
      </c>
      <c r="T41" s="48">
        <f t="shared" si="5"/>
        <v>2.8234462273593128</v>
      </c>
    </row>
    <row r="42" spans="1:20" x14ac:dyDescent="0.35">
      <c r="A42" s="42" t="s">
        <v>49</v>
      </c>
      <c r="B42" s="40"/>
      <c r="C42" s="39">
        <f>SUM(C8:C41)</f>
        <v>2928143</v>
      </c>
      <c r="D42" s="39">
        <f>SUM(D8:D41)</f>
        <v>2473359</v>
      </c>
      <c r="E42" s="48">
        <f t="shared" si="0"/>
        <v>0.84468518101745715</v>
      </c>
      <c r="F42" s="39">
        <f>SUM(F8:F41)</f>
        <v>1511475</v>
      </c>
      <c r="G42" s="39">
        <f>SUM(G8:G41)</f>
        <v>1656098</v>
      </c>
      <c r="H42" s="48">
        <f t="shared" si="1"/>
        <v>1.0956833556625152</v>
      </c>
      <c r="I42" s="39">
        <f>SUM(I8:I41)</f>
        <v>1096116</v>
      </c>
      <c r="J42" s="39">
        <f>SUM(J8:J41)</f>
        <v>832119</v>
      </c>
      <c r="K42" s="48">
        <f t="shared" si="2"/>
        <v>0.75915231599575228</v>
      </c>
      <c r="L42" s="39">
        <f t="shared" si="6"/>
        <v>5535734</v>
      </c>
      <c r="M42" s="39">
        <f t="shared" si="6"/>
        <v>4961576</v>
      </c>
      <c r="N42" s="48">
        <f t="shared" si="3"/>
        <v>0.89628150485554403</v>
      </c>
      <c r="O42" s="39">
        <f>SUM(O8:O41)</f>
        <v>3068667</v>
      </c>
      <c r="P42" s="39">
        <f>SUM(P8:P41)</f>
        <v>2797786</v>
      </c>
      <c r="Q42" s="48">
        <f t="shared" si="4"/>
        <v>0.91172681819174251</v>
      </c>
      <c r="R42" s="42">
        <f t="shared" si="7"/>
        <v>8604401</v>
      </c>
      <c r="S42" s="42">
        <f t="shared" si="7"/>
        <v>7759362</v>
      </c>
      <c r="T42" s="48">
        <f t="shared" si="5"/>
        <v>0.90178990960556116</v>
      </c>
    </row>
    <row r="43" spans="1:20" x14ac:dyDescent="0.35">
      <c r="A43" s="42"/>
      <c r="B43" s="42" t="s">
        <v>50</v>
      </c>
      <c r="C43" s="39"/>
      <c r="D43" s="39"/>
      <c r="E43" s="48"/>
      <c r="F43" s="39"/>
      <c r="G43" s="39"/>
      <c r="H43" s="48"/>
      <c r="I43" s="39"/>
      <c r="J43" s="39"/>
      <c r="K43" s="48"/>
      <c r="L43" s="39"/>
      <c r="M43" s="39"/>
      <c r="N43" s="48"/>
      <c r="O43" s="49"/>
      <c r="P43" s="49"/>
      <c r="Q43" s="48"/>
      <c r="R43" s="42"/>
      <c r="S43" s="42"/>
      <c r="T43" s="48"/>
    </row>
    <row r="44" spans="1:20" x14ac:dyDescent="0.35">
      <c r="A44" s="42">
        <v>33</v>
      </c>
      <c r="B44" s="41" t="s">
        <v>51</v>
      </c>
      <c r="C44" s="39">
        <v>103636</v>
      </c>
      <c r="D44" s="39">
        <v>254800</v>
      </c>
      <c r="E44" s="48">
        <f t="shared" si="0"/>
        <v>2.4586051179126946</v>
      </c>
      <c r="F44" s="39">
        <v>0</v>
      </c>
      <c r="G44" s="39">
        <v>0</v>
      </c>
      <c r="H44" s="48" t="e">
        <f t="shared" si="1"/>
        <v>#DIV/0!</v>
      </c>
      <c r="I44" s="39">
        <v>0</v>
      </c>
      <c r="J44" s="39">
        <v>1055</v>
      </c>
      <c r="K44" s="48" t="e">
        <f t="shared" si="2"/>
        <v>#DIV/0!</v>
      </c>
      <c r="L44" s="39">
        <f t="shared" si="6"/>
        <v>103636</v>
      </c>
      <c r="M44" s="39">
        <f t="shared" si="6"/>
        <v>255855</v>
      </c>
      <c r="N44" s="48">
        <f t="shared" si="3"/>
        <v>2.4687849781929061</v>
      </c>
      <c r="O44" s="49">
        <v>0</v>
      </c>
      <c r="P44" s="49">
        <v>1185</v>
      </c>
      <c r="Q44" s="48" t="e">
        <f t="shared" si="4"/>
        <v>#DIV/0!</v>
      </c>
      <c r="R44" s="42">
        <f t="shared" si="7"/>
        <v>103636</v>
      </c>
      <c r="S44" s="42">
        <f t="shared" si="7"/>
        <v>257040</v>
      </c>
      <c r="T44" s="48">
        <f t="shared" si="5"/>
        <v>2.4802192288393994</v>
      </c>
    </row>
    <row r="45" spans="1:20" x14ac:dyDescent="0.35">
      <c r="A45" s="43" t="s">
        <v>52</v>
      </c>
      <c r="B45" s="43" t="s">
        <v>53</v>
      </c>
      <c r="C45" s="39">
        <f>SUM(C44:C44)</f>
        <v>103636</v>
      </c>
      <c r="D45" s="39">
        <f>SUM(D44:D44)</f>
        <v>254800</v>
      </c>
      <c r="E45" s="48">
        <f t="shared" si="0"/>
        <v>2.4586051179126946</v>
      </c>
      <c r="F45" s="39">
        <f>SUM(F44:F44)</f>
        <v>0</v>
      </c>
      <c r="G45" s="39">
        <f>SUM(G44:G44)</f>
        <v>0</v>
      </c>
      <c r="H45" s="48" t="e">
        <f t="shared" si="1"/>
        <v>#DIV/0!</v>
      </c>
      <c r="I45" s="39">
        <f>SUM(I44:I44)</f>
        <v>0</v>
      </c>
      <c r="J45" s="39">
        <f>SUM(J44:J44)</f>
        <v>1055</v>
      </c>
      <c r="K45" s="48" t="e">
        <f t="shared" si="2"/>
        <v>#DIV/0!</v>
      </c>
      <c r="L45" s="39">
        <f t="shared" si="6"/>
        <v>103636</v>
      </c>
      <c r="M45" s="39">
        <f t="shared" si="6"/>
        <v>255855</v>
      </c>
      <c r="N45" s="48">
        <f t="shared" si="3"/>
        <v>2.4687849781929061</v>
      </c>
      <c r="O45" s="39">
        <f>SUM(O44:O44)</f>
        <v>0</v>
      </c>
      <c r="P45" s="39">
        <f>SUM(P44:P44)</f>
        <v>1185</v>
      </c>
      <c r="Q45" s="48" t="e">
        <f t="shared" si="4"/>
        <v>#DIV/0!</v>
      </c>
      <c r="R45" s="42">
        <f t="shared" si="7"/>
        <v>103636</v>
      </c>
      <c r="S45" s="42">
        <f t="shared" si="7"/>
        <v>257040</v>
      </c>
      <c r="T45" s="48">
        <f t="shared" si="5"/>
        <v>2.4802192288393994</v>
      </c>
    </row>
    <row r="46" spans="1:20" x14ac:dyDescent="0.35">
      <c r="A46" s="42"/>
      <c r="B46" s="42" t="s">
        <v>54</v>
      </c>
      <c r="C46" s="39"/>
      <c r="D46" s="39"/>
      <c r="E46" s="48"/>
      <c r="F46" s="39"/>
      <c r="G46" s="39"/>
      <c r="H46" s="48"/>
      <c r="I46" s="39"/>
      <c r="J46" s="39"/>
      <c r="K46" s="48"/>
      <c r="L46" s="39"/>
      <c r="M46" s="39"/>
      <c r="N46" s="48"/>
      <c r="O46" s="49"/>
      <c r="P46" s="49"/>
      <c r="Q46" s="48"/>
      <c r="R46" s="42">
        <f t="shared" si="7"/>
        <v>0</v>
      </c>
      <c r="S46" s="42">
        <f t="shared" si="7"/>
        <v>0</v>
      </c>
      <c r="T46" s="48"/>
    </row>
    <row r="47" spans="1:20" x14ac:dyDescent="0.35">
      <c r="A47" s="42">
        <v>34</v>
      </c>
      <c r="B47" s="41" t="s">
        <v>55</v>
      </c>
      <c r="C47" s="39">
        <v>591043</v>
      </c>
      <c r="D47" s="39">
        <v>495121</v>
      </c>
      <c r="E47" s="48">
        <f t="shared" si="0"/>
        <v>0.83770723957478554</v>
      </c>
      <c r="F47" s="39">
        <v>67039</v>
      </c>
      <c r="G47" s="39">
        <v>68475</v>
      </c>
      <c r="H47" s="48">
        <f t="shared" si="1"/>
        <v>1.0214203672489148</v>
      </c>
      <c r="I47" s="39">
        <v>98017</v>
      </c>
      <c r="J47" s="39">
        <v>115533</v>
      </c>
      <c r="K47" s="48">
        <f t="shared" si="2"/>
        <v>1.1787036942571187</v>
      </c>
      <c r="L47" s="39">
        <f t="shared" si="6"/>
        <v>756099</v>
      </c>
      <c r="M47" s="39">
        <f t="shared" si="6"/>
        <v>679129</v>
      </c>
      <c r="N47" s="48">
        <f t="shared" si="3"/>
        <v>0.89820116148811202</v>
      </c>
      <c r="O47" s="49">
        <v>10253</v>
      </c>
      <c r="P47" s="49">
        <v>30000</v>
      </c>
      <c r="Q47" s="48">
        <f t="shared" si="4"/>
        <v>2.9259728859845899</v>
      </c>
      <c r="R47" s="42">
        <f t="shared" si="7"/>
        <v>766352</v>
      </c>
      <c r="S47" s="42">
        <f t="shared" si="7"/>
        <v>709129</v>
      </c>
      <c r="T47" s="48">
        <f t="shared" si="5"/>
        <v>0.92533065745245002</v>
      </c>
    </row>
    <row r="48" spans="1:20" x14ac:dyDescent="0.35">
      <c r="A48" s="42">
        <v>35</v>
      </c>
      <c r="B48" s="41" t="s">
        <v>56</v>
      </c>
      <c r="C48" s="39">
        <v>324353</v>
      </c>
      <c r="D48" s="39">
        <v>279611</v>
      </c>
      <c r="E48" s="48">
        <f t="shared" si="0"/>
        <v>0.8620576963986768</v>
      </c>
      <c r="F48" s="39">
        <v>42322</v>
      </c>
      <c r="G48" s="39">
        <v>39830</v>
      </c>
      <c r="H48" s="48">
        <f t="shared" si="1"/>
        <v>0.94111809460800533</v>
      </c>
      <c r="I48" s="39">
        <v>29030</v>
      </c>
      <c r="J48" s="39">
        <v>1476</v>
      </c>
      <c r="K48" s="48">
        <f t="shared" si="2"/>
        <v>5.0843954529796759E-2</v>
      </c>
      <c r="L48" s="39">
        <f t="shared" si="6"/>
        <v>395705</v>
      </c>
      <c r="M48" s="39">
        <f t="shared" si="6"/>
        <v>320917</v>
      </c>
      <c r="N48" s="48">
        <f t="shared" si="3"/>
        <v>0.81100061914810273</v>
      </c>
      <c r="O48" s="49">
        <v>5497</v>
      </c>
      <c r="P48" s="49">
        <v>4994</v>
      </c>
      <c r="Q48" s="48">
        <f t="shared" si="4"/>
        <v>0.90849554302346736</v>
      </c>
      <c r="R48" s="42">
        <f t="shared" si="7"/>
        <v>401202</v>
      </c>
      <c r="S48" s="42">
        <f t="shared" si="7"/>
        <v>325911</v>
      </c>
      <c r="T48" s="48">
        <f t="shared" si="5"/>
        <v>0.81233642903076253</v>
      </c>
    </row>
    <row r="49" spans="1:20" x14ac:dyDescent="0.35">
      <c r="A49" s="42">
        <v>36</v>
      </c>
      <c r="B49" s="41" t="s">
        <v>57</v>
      </c>
      <c r="C49" s="39">
        <v>952825</v>
      </c>
      <c r="D49" s="39">
        <v>713191</v>
      </c>
      <c r="E49" s="48">
        <f t="shared" si="0"/>
        <v>0.74850156114711519</v>
      </c>
      <c r="F49" s="39">
        <v>79164</v>
      </c>
      <c r="G49" s="39">
        <v>134097</v>
      </c>
      <c r="H49" s="48">
        <f t="shared" si="1"/>
        <v>1.6939139002576928</v>
      </c>
      <c r="I49" s="39">
        <v>76837</v>
      </c>
      <c r="J49" s="39">
        <v>27954</v>
      </c>
      <c r="K49" s="48">
        <f t="shared" si="2"/>
        <v>0.36380910238556946</v>
      </c>
      <c r="L49" s="39">
        <f t="shared" si="6"/>
        <v>1108826</v>
      </c>
      <c r="M49" s="39">
        <f t="shared" si="6"/>
        <v>875242</v>
      </c>
      <c r="N49" s="48">
        <f t="shared" si="3"/>
        <v>0.78934115902765623</v>
      </c>
      <c r="O49" s="49">
        <v>15583</v>
      </c>
      <c r="P49" s="49">
        <v>66752</v>
      </c>
      <c r="Q49" s="48">
        <f t="shared" si="4"/>
        <v>4.2836424308541359</v>
      </c>
      <c r="R49" s="42">
        <f t="shared" si="7"/>
        <v>1124409</v>
      </c>
      <c r="S49" s="42">
        <f t="shared" si="7"/>
        <v>941994</v>
      </c>
      <c r="T49" s="48">
        <f t="shared" si="5"/>
        <v>0.83776810751247988</v>
      </c>
    </row>
    <row r="50" spans="1:20" x14ac:dyDescent="0.35">
      <c r="A50" s="43" t="s">
        <v>58</v>
      </c>
      <c r="B50" s="43"/>
      <c r="C50" s="39">
        <f>SUM(C47:C49)</f>
        <v>1868221</v>
      </c>
      <c r="D50" s="39">
        <f>SUM(D47:D49)</f>
        <v>1487923</v>
      </c>
      <c r="E50" s="48">
        <f t="shared" si="0"/>
        <v>0.79643842992879321</v>
      </c>
      <c r="F50" s="39">
        <f>SUM(F47:F49)</f>
        <v>188525</v>
      </c>
      <c r="G50" s="39">
        <f>SUM(G47:G49)</f>
        <v>242402</v>
      </c>
      <c r="H50" s="48">
        <f t="shared" si="1"/>
        <v>1.2857817265614639</v>
      </c>
      <c r="I50" s="39">
        <f>SUM(I47:I49)</f>
        <v>203884</v>
      </c>
      <c r="J50" s="39">
        <f>SUM(J47:J49)</f>
        <v>144963</v>
      </c>
      <c r="K50" s="48">
        <f t="shared" si="2"/>
        <v>0.71100723941064525</v>
      </c>
      <c r="L50" s="39">
        <f t="shared" si="6"/>
        <v>2260630</v>
      </c>
      <c r="M50" s="39">
        <f t="shared" si="6"/>
        <v>1875288</v>
      </c>
      <c r="N50" s="48">
        <f t="shared" si="3"/>
        <v>0.82954220726080785</v>
      </c>
      <c r="O50" s="39">
        <f>SUM(O47:O49)</f>
        <v>31333</v>
      </c>
      <c r="P50" s="39">
        <f>SUM(P47:P49)</f>
        <v>101746</v>
      </c>
      <c r="Q50" s="48">
        <f t="shared" si="4"/>
        <v>3.2472473111416078</v>
      </c>
      <c r="R50" s="42">
        <f t="shared" si="7"/>
        <v>2291963</v>
      </c>
      <c r="S50" s="42">
        <f t="shared" si="7"/>
        <v>1977034</v>
      </c>
      <c r="T50" s="48">
        <f t="shared" si="5"/>
        <v>0.86259420418217925</v>
      </c>
    </row>
    <row r="51" spans="1:20" x14ac:dyDescent="0.35">
      <c r="A51" s="44" t="s">
        <v>59</v>
      </c>
      <c r="B51" s="44"/>
      <c r="C51" s="39">
        <f>SUM(C50+C45+C42)</f>
        <v>4900000</v>
      </c>
      <c r="D51" s="39">
        <f>SUM(D50+D45+D42)</f>
        <v>4216082</v>
      </c>
      <c r="E51" s="48">
        <f t="shared" si="0"/>
        <v>0.86042489795918364</v>
      </c>
      <c r="F51" s="39">
        <f>SUM(F50+F45+F42)</f>
        <v>1700000</v>
      </c>
      <c r="G51" s="39">
        <f>SUM(G50+G45+G42)</f>
        <v>1898500</v>
      </c>
      <c r="H51" s="48">
        <f t="shared" si="1"/>
        <v>1.1167647058823529</v>
      </c>
      <c r="I51" s="39">
        <f>SUM(I50+I45+I42)</f>
        <v>1300000</v>
      </c>
      <c r="J51" s="39">
        <f>SUM(J50+J45+J42)</f>
        <v>978137</v>
      </c>
      <c r="K51" s="48">
        <f t="shared" si="2"/>
        <v>0.75241307692307691</v>
      </c>
      <c r="L51" s="39">
        <f>SUM(L50+L45+L42)</f>
        <v>7900000</v>
      </c>
      <c r="M51" s="39">
        <f>SUM(M50+M45+M42)</f>
        <v>7092719</v>
      </c>
      <c r="N51" s="48">
        <f t="shared" si="3"/>
        <v>0.89781253164556962</v>
      </c>
      <c r="O51" s="39">
        <f>SUM(O50+O45+O42)</f>
        <v>3100000</v>
      </c>
      <c r="P51" s="39">
        <f>SUM(P50+P45+P42)</f>
        <v>2900717</v>
      </c>
      <c r="Q51" s="48">
        <f t="shared" si="4"/>
        <v>0.93571516129032262</v>
      </c>
      <c r="R51" s="42">
        <f t="shared" si="7"/>
        <v>11000000</v>
      </c>
      <c r="S51" s="42">
        <f t="shared" si="7"/>
        <v>9993436</v>
      </c>
      <c r="T51" s="48">
        <f t="shared" si="5"/>
        <v>0.90849418181818187</v>
      </c>
    </row>
  </sheetData>
  <mergeCells count="15">
    <mergeCell ref="A45:B45"/>
    <mergeCell ref="A50:B50"/>
    <mergeCell ref="A51:B51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51181102362204722" right="0" top="0.15748031496062992" bottom="0" header="0.31496062992125984" footer="0.31496062992125984"/>
  <pageSetup paperSize="9" scale="6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4" x14ac:dyDescent="0.3"/>
  <cols>
    <col min="1" max="1" width="5.3984375" customWidth="1"/>
    <col min="2" max="2" width="24" customWidth="1"/>
    <col min="3" max="10" width="12.8984375" customWidth="1"/>
  </cols>
  <sheetData>
    <row r="1" spans="1:10" ht="20.9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.3" x14ac:dyDescent="0.4">
      <c r="A3" s="31" t="str">
        <f>ACP!A3</f>
        <v>BANK WISE PERFORMANCE : ANNUAL CREDIT PLAN AS ON :31.03.2018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ht="18.3" x14ac:dyDescent="0.4">
      <c r="A4" s="28" t="s">
        <v>60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45" customHeight="1" x14ac:dyDescent="0.3">
      <c r="A5" s="16" t="s">
        <v>4</v>
      </c>
      <c r="B5" s="17" t="s">
        <v>61</v>
      </c>
      <c r="C5" s="29" t="s">
        <v>62</v>
      </c>
      <c r="D5" s="29"/>
      <c r="E5" s="29"/>
      <c r="F5" s="30" t="s">
        <v>63</v>
      </c>
      <c r="G5" s="30"/>
      <c r="H5" s="30"/>
      <c r="I5" s="30" t="s">
        <v>64</v>
      </c>
      <c r="J5" s="30"/>
    </row>
    <row r="6" spans="1:10" x14ac:dyDescent="0.3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65</v>
      </c>
      <c r="J6" s="3" t="s">
        <v>13</v>
      </c>
    </row>
    <row r="7" spans="1:10" x14ac:dyDescent="0.3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3">
      <c r="A8" s="1">
        <v>1</v>
      </c>
      <c r="B8" s="1" t="str">
        <f>ACP!B8</f>
        <v>STATE BANK OF INDIA</v>
      </c>
      <c r="C8" s="4"/>
      <c r="D8" s="4"/>
      <c r="E8" s="5" t="e">
        <f t="shared" ref="E8:E55" si="0">SUM(D8/C8)</f>
        <v>#DIV/0!</v>
      </c>
      <c r="F8" s="4">
        <f>ACP!R8</f>
        <v>1900030</v>
      </c>
      <c r="G8" s="4">
        <f>ACP!S8</f>
        <v>1545138</v>
      </c>
      <c r="H8" s="5">
        <f t="shared" ref="H8:H55" si="1">SUM(G8/F8)</f>
        <v>0.81321768603653621</v>
      </c>
      <c r="I8" s="6" t="e">
        <f>(F8-C8)/C8</f>
        <v>#DIV/0!</v>
      </c>
      <c r="J8" s="6" t="e">
        <f>(G8-D8)/D8</f>
        <v>#DIV/0!</v>
      </c>
    </row>
    <row r="9" spans="1:10" x14ac:dyDescent="0.3">
      <c r="A9" s="1">
        <v>2</v>
      </c>
      <c r="B9" s="1" t="str">
        <f>ACP!B9</f>
        <v>CENTRAL BANK OF INDIA</v>
      </c>
      <c r="C9" s="4"/>
      <c r="D9" s="4"/>
      <c r="E9" s="5" t="e">
        <f t="shared" si="0"/>
        <v>#DIV/0!</v>
      </c>
      <c r="F9" s="4">
        <f>ACP!R9</f>
        <v>939018</v>
      </c>
      <c r="G9" s="4">
        <f>ACP!S9</f>
        <v>823073</v>
      </c>
      <c r="H9" s="5">
        <f t="shared" si="1"/>
        <v>0.87652526362646932</v>
      </c>
      <c r="I9" s="6" t="e">
        <f t="shared" ref="I9:J55" si="2">(F9-C9)/C9</f>
        <v>#DIV/0!</v>
      </c>
      <c r="J9" s="6" t="e">
        <f t="shared" si="2"/>
        <v>#DIV/0!</v>
      </c>
    </row>
    <row r="10" spans="1:10" x14ac:dyDescent="0.3">
      <c r="A10" s="1">
        <v>3</v>
      </c>
      <c r="B10" s="1" t="str">
        <f>ACP!B10</f>
        <v>PUNJAB NATIONAL BANK</v>
      </c>
      <c r="C10" s="4"/>
      <c r="D10" s="4"/>
      <c r="E10" s="5" t="e">
        <f t="shared" si="0"/>
        <v>#DIV/0!</v>
      </c>
      <c r="F10" s="4">
        <f>ACP!R10</f>
        <v>1244946</v>
      </c>
      <c r="G10" s="4">
        <f>ACP!S10</f>
        <v>1060237</v>
      </c>
      <c r="H10" s="5">
        <f t="shared" si="1"/>
        <v>0.85163292223116505</v>
      </c>
      <c r="I10" s="6" t="e">
        <f t="shared" si="2"/>
        <v>#DIV/0!</v>
      </c>
      <c r="J10" s="6" t="e">
        <f t="shared" si="2"/>
        <v>#DIV/0!</v>
      </c>
    </row>
    <row r="11" spans="1:10" x14ac:dyDescent="0.3">
      <c r="A11" s="1">
        <v>4</v>
      </c>
      <c r="B11" s="1" t="str">
        <f>ACP!B11</f>
        <v>CANARA BANK</v>
      </c>
      <c r="C11" s="4"/>
      <c r="D11" s="4"/>
      <c r="E11" s="5" t="e">
        <f t="shared" si="0"/>
        <v>#DIV/0!</v>
      </c>
      <c r="F11" s="4">
        <f>ACP!R11</f>
        <v>436133</v>
      </c>
      <c r="G11" s="4">
        <f>ACP!S11</f>
        <v>343238</v>
      </c>
      <c r="H11" s="5">
        <f t="shared" si="1"/>
        <v>0.787003047235591</v>
      </c>
      <c r="I11" s="6" t="e">
        <f t="shared" si="2"/>
        <v>#DIV/0!</v>
      </c>
      <c r="J11" s="6" t="e">
        <f t="shared" si="2"/>
        <v>#DIV/0!</v>
      </c>
    </row>
    <row r="12" spans="1:10" x14ac:dyDescent="0.3">
      <c r="A12" s="1">
        <v>5</v>
      </c>
      <c r="B12" s="1" t="str">
        <f>ACP!B12</f>
        <v>UCO BANK</v>
      </c>
      <c r="C12" s="4"/>
      <c r="D12" s="4"/>
      <c r="E12" s="5" t="e">
        <f t="shared" si="0"/>
        <v>#DIV/0!</v>
      </c>
      <c r="F12" s="4">
        <f>ACP!R12</f>
        <v>465376</v>
      </c>
      <c r="G12" s="4">
        <f>ACP!S12</f>
        <v>377401</v>
      </c>
      <c r="H12" s="5">
        <f t="shared" si="1"/>
        <v>0.81095931032111668</v>
      </c>
      <c r="I12" s="6" t="e">
        <f t="shared" si="2"/>
        <v>#DIV/0!</v>
      </c>
      <c r="J12" s="6" t="e">
        <f t="shared" si="2"/>
        <v>#DIV/0!</v>
      </c>
    </row>
    <row r="13" spans="1:10" x14ac:dyDescent="0.3">
      <c r="A13" s="1">
        <v>6</v>
      </c>
      <c r="B13" s="1" t="str">
        <f>ACP!B13</f>
        <v>BANK OF BARODA</v>
      </c>
      <c r="C13" s="4"/>
      <c r="D13" s="4"/>
      <c r="E13" s="5" t="e">
        <f t="shared" si="0"/>
        <v>#DIV/0!</v>
      </c>
      <c r="F13" s="4">
        <f>ACP!R13</f>
        <v>488102</v>
      </c>
      <c r="G13" s="4">
        <f>ACP!S13</f>
        <v>378955</v>
      </c>
      <c r="H13" s="5">
        <f t="shared" si="1"/>
        <v>0.77638485398543744</v>
      </c>
      <c r="I13" s="6" t="e">
        <f t="shared" si="2"/>
        <v>#DIV/0!</v>
      </c>
      <c r="J13" s="6" t="e">
        <f t="shared" si="2"/>
        <v>#DIV/0!</v>
      </c>
    </row>
    <row r="14" spans="1:10" x14ac:dyDescent="0.3">
      <c r="A14" s="1">
        <v>7</v>
      </c>
      <c r="B14" s="1" t="str">
        <f>ACP!B14</f>
        <v>UNION BANK OF INDIA</v>
      </c>
      <c r="C14" s="4"/>
      <c r="D14" s="4"/>
      <c r="E14" s="5" t="e">
        <f t="shared" si="0"/>
        <v>#DIV/0!</v>
      </c>
      <c r="F14" s="4">
        <f>ACP!R14</f>
        <v>290587</v>
      </c>
      <c r="G14" s="4">
        <f>ACP!S14</f>
        <v>250102</v>
      </c>
      <c r="H14" s="5">
        <f t="shared" si="1"/>
        <v>0.86067855754042677</v>
      </c>
      <c r="I14" s="6" t="e">
        <f t="shared" si="2"/>
        <v>#DIV/0!</v>
      </c>
      <c r="J14" s="6" t="e">
        <f t="shared" si="2"/>
        <v>#DIV/0!</v>
      </c>
    </row>
    <row r="15" spans="1:10" x14ac:dyDescent="0.3">
      <c r="A15" s="1"/>
      <c r="B15" s="2" t="s">
        <v>23</v>
      </c>
      <c r="C15" s="5"/>
      <c r="D15" s="5"/>
      <c r="E15" s="5"/>
      <c r="F15" s="4"/>
      <c r="G15" s="4"/>
      <c r="H15" s="5"/>
      <c r="I15" s="5"/>
      <c r="J15" s="5"/>
    </row>
    <row r="16" spans="1:10" x14ac:dyDescent="0.3">
      <c r="A16" s="1">
        <v>8</v>
      </c>
      <c r="B16" s="1" t="str">
        <f>ACP!B16</f>
        <v>BANK OF INDIA</v>
      </c>
      <c r="C16" s="4"/>
      <c r="D16" s="4"/>
      <c r="E16" s="5" t="e">
        <f t="shared" si="0"/>
        <v>#DIV/0!</v>
      </c>
      <c r="F16" s="4">
        <f>ACP!R16</f>
        <v>691807</v>
      </c>
      <c r="G16" s="4">
        <f>ACP!S16</f>
        <v>570033</v>
      </c>
      <c r="H16" s="5">
        <f t="shared" si="1"/>
        <v>0.82397691841799814</v>
      </c>
      <c r="I16" s="6" t="e">
        <f t="shared" si="2"/>
        <v>#DIV/0!</v>
      </c>
      <c r="J16" s="6" t="e">
        <f t="shared" si="2"/>
        <v>#DIV/0!</v>
      </c>
    </row>
    <row r="17" spans="1:10" x14ac:dyDescent="0.3">
      <c r="A17" s="1">
        <v>9</v>
      </c>
      <c r="B17" s="1" t="str">
        <f>ACP!B17</f>
        <v>ALLAHABAD BANK</v>
      </c>
      <c r="C17" s="4"/>
      <c r="D17" s="4"/>
      <c r="E17" s="5" t="e">
        <f t="shared" si="0"/>
        <v>#DIV/0!</v>
      </c>
      <c r="F17" s="4">
        <f>ACP!R17</f>
        <v>486630</v>
      </c>
      <c r="G17" s="4">
        <f>ACP!S17</f>
        <v>492776</v>
      </c>
      <c r="H17" s="5">
        <f t="shared" si="1"/>
        <v>1.0126297186774347</v>
      </c>
      <c r="I17" s="6" t="e">
        <f t="shared" si="2"/>
        <v>#DIV/0!</v>
      </c>
      <c r="J17" s="6" t="e">
        <f t="shared" si="2"/>
        <v>#DIV/0!</v>
      </c>
    </row>
    <row r="18" spans="1:10" x14ac:dyDescent="0.3">
      <c r="A18" s="1">
        <v>10</v>
      </c>
      <c r="B18" s="1" t="str">
        <f>ACP!B18</f>
        <v>ANDHRA BANK</v>
      </c>
      <c r="C18" s="4"/>
      <c r="D18" s="4"/>
      <c r="E18" s="5" t="e">
        <f t="shared" si="0"/>
        <v>#DIV/0!</v>
      </c>
      <c r="F18" s="4">
        <f>ACP!R18</f>
        <v>65586</v>
      </c>
      <c r="G18" s="4">
        <f>ACP!S18</f>
        <v>58937</v>
      </c>
      <c r="H18" s="5">
        <f t="shared" si="1"/>
        <v>0.89862165706095809</v>
      </c>
      <c r="I18" s="6" t="e">
        <f t="shared" si="2"/>
        <v>#DIV/0!</v>
      </c>
      <c r="J18" s="6" t="e">
        <f t="shared" si="2"/>
        <v>#DIV/0!</v>
      </c>
    </row>
    <row r="19" spans="1:10" x14ac:dyDescent="0.3">
      <c r="A19" s="1">
        <v>11</v>
      </c>
      <c r="B19" s="1" t="str">
        <f>ACP!B19</f>
        <v>BANK OF MAHARSHTRA</v>
      </c>
      <c r="C19" s="4"/>
      <c r="D19" s="4"/>
      <c r="E19" s="5" t="e">
        <f t="shared" si="0"/>
        <v>#DIV/0!</v>
      </c>
      <c r="F19" s="4">
        <f>ACP!R19</f>
        <v>20752</v>
      </c>
      <c r="G19" s="4">
        <f>ACP!S19</f>
        <v>7457</v>
      </c>
      <c r="H19" s="5">
        <f t="shared" si="1"/>
        <v>0.35933885890516576</v>
      </c>
      <c r="I19" s="6" t="e">
        <f t="shared" si="2"/>
        <v>#DIV/0!</v>
      </c>
      <c r="J19" s="6" t="e">
        <f t="shared" si="2"/>
        <v>#DIV/0!</v>
      </c>
    </row>
    <row r="20" spans="1:10" x14ac:dyDescent="0.3">
      <c r="A20" s="1">
        <v>12</v>
      </c>
      <c r="B20" s="1" t="str">
        <f>ACP!B20</f>
        <v>CORPORATION BANK</v>
      </c>
      <c r="C20" s="4"/>
      <c r="D20" s="4"/>
      <c r="E20" s="5" t="e">
        <f t="shared" si="0"/>
        <v>#DIV/0!</v>
      </c>
      <c r="F20" s="4">
        <f>ACP!R20</f>
        <v>70409</v>
      </c>
      <c r="G20" s="4">
        <f>ACP!S20</f>
        <v>9767</v>
      </c>
      <c r="H20" s="5">
        <f t="shared" si="1"/>
        <v>0.13871806161144171</v>
      </c>
      <c r="I20" s="6" t="e">
        <f t="shared" si="2"/>
        <v>#DIV/0!</v>
      </c>
      <c r="J20" s="6" t="e">
        <f t="shared" si="2"/>
        <v>#DIV/0!</v>
      </c>
    </row>
    <row r="21" spans="1:10" x14ac:dyDescent="0.3">
      <c r="A21" s="1">
        <v>13</v>
      </c>
      <c r="B21" s="1" t="str">
        <f>ACP!B21</f>
        <v>DENA BANK</v>
      </c>
      <c r="C21" s="4"/>
      <c r="D21" s="4"/>
      <c r="E21" s="5" t="e">
        <f t="shared" si="0"/>
        <v>#DIV/0!</v>
      </c>
      <c r="F21" s="4">
        <f>ACP!R21</f>
        <v>75904</v>
      </c>
      <c r="G21" s="4">
        <f>ACP!S21</f>
        <v>9217</v>
      </c>
      <c r="H21" s="5">
        <f t="shared" si="1"/>
        <v>0.12142970067453626</v>
      </c>
      <c r="I21" s="6" t="e">
        <f t="shared" si="2"/>
        <v>#DIV/0!</v>
      </c>
      <c r="J21" s="6" t="e">
        <f t="shared" si="2"/>
        <v>#DIV/0!</v>
      </c>
    </row>
    <row r="22" spans="1:10" x14ac:dyDescent="0.3">
      <c r="A22" s="1">
        <v>14</v>
      </c>
      <c r="B22" s="1" t="str">
        <f>ACP!B22</f>
        <v>INDIAN BANK</v>
      </c>
      <c r="C22" s="4"/>
      <c r="D22" s="4"/>
      <c r="E22" s="5" t="e">
        <f t="shared" si="0"/>
        <v>#DIV/0!</v>
      </c>
      <c r="F22" s="4">
        <f>ACP!R22</f>
        <v>114188</v>
      </c>
      <c r="G22" s="4">
        <f>ACP!S22</f>
        <v>65658</v>
      </c>
      <c r="H22" s="5">
        <f t="shared" si="1"/>
        <v>0.57499912425123478</v>
      </c>
      <c r="I22" s="6" t="e">
        <f t="shared" si="2"/>
        <v>#DIV/0!</v>
      </c>
      <c r="J22" s="6" t="e">
        <f t="shared" si="2"/>
        <v>#DIV/0!</v>
      </c>
    </row>
    <row r="23" spans="1:10" x14ac:dyDescent="0.3">
      <c r="A23" s="1">
        <v>15</v>
      </c>
      <c r="B23" s="1" t="str">
        <f>ACP!B23</f>
        <v>INDIAN OVERSEAS BANK</v>
      </c>
      <c r="C23" s="4"/>
      <c r="D23" s="4"/>
      <c r="E23" s="5" t="e">
        <f t="shared" si="0"/>
        <v>#DIV/0!</v>
      </c>
      <c r="F23" s="4">
        <f>ACP!R23</f>
        <v>111420</v>
      </c>
      <c r="G23" s="4">
        <f>ACP!S23</f>
        <v>95439</v>
      </c>
      <c r="H23" s="5">
        <f t="shared" si="1"/>
        <v>0.8565697361335487</v>
      </c>
      <c r="I23" s="6" t="e">
        <f t="shared" si="2"/>
        <v>#DIV/0!</v>
      </c>
      <c r="J23" s="6" t="e">
        <f t="shared" si="2"/>
        <v>#DIV/0!</v>
      </c>
    </row>
    <row r="24" spans="1:10" x14ac:dyDescent="0.3">
      <c r="A24" s="1">
        <v>16</v>
      </c>
      <c r="B24" s="1" t="str">
        <f>ACP!B24</f>
        <v>ORIENTAL BANK OF COM</v>
      </c>
      <c r="C24" s="4"/>
      <c r="D24" s="4"/>
      <c r="E24" s="5" t="e">
        <f t="shared" si="0"/>
        <v>#DIV/0!</v>
      </c>
      <c r="F24" s="4">
        <f>ACP!R24</f>
        <v>89530</v>
      </c>
      <c r="G24" s="4">
        <f>ACP!S24</f>
        <v>36917</v>
      </c>
      <c r="H24" s="5">
        <f t="shared" si="1"/>
        <v>0.41234223165419415</v>
      </c>
      <c r="I24" s="6" t="e">
        <f t="shared" si="2"/>
        <v>#DIV/0!</v>
      </c>
      <c r="J24" s="6" t="e">
        <f t="shared" si="2"/>
        <v>#DIV/0!</v>
      </c>
    </row>
    <row r="25" spans="1:10" x14ac:dyDescent="0.3">
      <c r="A25" s="1">
        <v>17</v>
      </c>
      <c r="B25" s="1" t="str">
        <f>ACP!B25</f>
        <v>PUNJAB AND SIND BANK</v>
      </c>
      <c r="C25" s="4"/>
      <c r="D25" s="4"/>
      <c r="E25" s="5" t="e">
        <f t="shared" si="0"/>
        <v>#DIV/0!</v>
      </c>
      <c r="F25" s="4">
        <f>ACP!R25</f>
        <v>20704</v>
      </c>
      <c r="G25" s="4">
        <f>ACP!S25</f>
        <v>9190</v>
      </c>
      <c r="H25" s="5">
        <f t="shared" si="1"/>
        <v>0.44387557959814528</v>
      </c>
      <c r="I25" s="6" t="e">
        <f t="shared" si="2"/>
        <v>#DIV/0!</v>
      </c>
      <c r="J25" s="6" t="e">
        <f t="shared" si="2"/>
        <v>#DIV/0!</v>
      </c>
    </row>
    <row r="26" spans="1:10" x14ac:dyDescent="0.3">
      <c r="A26" s="1">
        <v>18</v>
      </c>
      <c r="B26" s="1" t="str">
        <f>ACP!B26</f>
        <v>SYNDICATE BANK</v>
      </c>
      <c r="C26" s="4"/>
      <c r="D26" s="4"/>
      <c r="E26" s="5" t="e">
        <f t="shared" si="0"/>
        <v>#DIV/0!</v>
      </c>
      <c r="F26" s="4">
        <f>ACP!R26</f>
        <v>104570</v>
      </c>
      <c r="G26" s="4">
        <f>ACP!S26</f>
        <v>46392</v>
      </c>
      <c r="H26" s="5">
        <f t="shared" si="1"/>
        <v>0.44364540499187149</v>
      </c>
      <c r="I26" s="6" t="e">
        <f t="shared" si="2"/>
        <v>#DIV/0!</v>
      </c>
      <c r="J26" s="6" t="e">
        <f t="shared" si="2"/>
        <v>#DIV/0!</v>
      </c>
    </row>
    <row r="27" spans="1:10" x14ac:dyDescent="0.3">
      <c r="A27" s="1">
        <v>19</v>
      </c>
      <c r="B27" s="1" t="str">
        <f>ACP!B27</f>
        <v>UNITED BANK OF INDIA</v>
      </c>
      <c r="C27" s="4"/>
      <c r="D27" s="4"/>
      <c r="E27" s="5" t="e">
        <f t="shared" si="0"/>
        <v>#DIV/0!</v>
      </c>
      <c r="F27" s="4">
        <f>ACP!R27</f>
        <v>188363</v>
      </c>
      <c r="G27" s="4">
        <f>ACP!S27</f>
        <v>127504</v>
      </c>
      <c r="H27" s="5">
        <f t="shared" si="1"/>
        <v>0.67690576174726458</v>
      </c>
      <c r="I27" s="6" t="e">
        <f t="shared" si="2"/>
        <v>#DIV/0!</v>
      </c>
      <c r="J27" s="6" t="e">
        <f t="shared" si="2"/>
        <v>#DIV/0!</v>
      </c>
    </row>
    <row r="28" spans="1:10" x14ac:dyDescent="0.3">
      <c r="A28" s="1">
        <v>20</v>
      </c>
      <c r="B28" s="1" t="str">
        <f>ACP!B28</f>
        <v>VIJAYA BANK</v>
      </c>
      <c r="C28" s="4"/>
      <c r="D28" s="4"/>
      <c r="E28" s="5" t="e">
        <f t="shared" si="0"/>
        <v>#DIV/0!</v>
      </c>
      <c r="F28" s="4">
        <f>ACP!R28</f>
        <v>59180</v>
      </c>
      <c r="G28" s="4">
        <f>ACP!S28</f>
        <v>25445</v>
      </c>
      <c r="H28" s="5">
        <f t="shared" si="1"/>
        <v>0.42995944575870226</v>
      </c>
      <c r="I28" s="6" t="e">
        <f t="shared" si="2"/>
        <v>#DIV/0!</v>
      </c>
      <c r="J28" s="6" t="e">
        <f t="shared" si="2"/>
        <v>#DIV/0!</v>
      </c>
    </row>
    <row r="29" spans="1:10" x14ac:dyDescent="0.3">
      <c r="A29" s="1">
        <v>21</v>
      </c>
      <c r="B29" s="1" t="str">
        <f>ACP!B29</f>
        <v>IDBI</v>
      </c>
      <c r="C29" s="4"/>
      <c r="D29" s="4"/>
      <c r="E29" s="5" t="e">
        <f t="shared" si="0"/>
        <v>#DIV/0!</v>
      </c>
      <c r="F29" s="4">
        <f>ACP!R29</f>
        <v>115196</v>
      </c>
      <c r="G29" s="4">
        <f>ACP!S29</f>
        <v>73388</v>
      </c>
      <c r="H29" s="5">
        <f t="shared" si="1"/>
        <v>0.63707073162262584</v>
      </c>
      <c r="I29" s="6" t="e">
        <f t="shared" si="2"/>
        <v>#DIV/0!</v>
      </c>
      <c r="J29" s="6" t="e">
        <f t="shared" si="2"/>
        <v>#DIV/0!</v>
      </c>
    </row>
    <row r="30" spans="1:10" x14ac:dyDescent="0.3">
      <c r="A30" s="1"/>
      <c r="B30" s="2" t="e">
        <f>ACP!#REF!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3">
      <c r="A31" s="1">
        <v>22</v>
      </c>
      <c r="B31" s="1" t="e">
        <f>ACP!#REF!</f>
        <v>#REF!</v>
      </c>
      <c r="C31" s="4"/>
      <c r="D31" s="4"/>
      <c r="E31" s="5" t="e">
        <f t="shared" si="0"/>
        <v>#DIV/0!</v>
      </c>
      <c r="F31" s="4" t="e">
        <f>ACP!#REF!</f>
        <v>#REF!</v>
      </c>
      <c r="G31" s="4" t="e">
        <f>ACP!#REF!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3">
      <c r="A32" s="1">
        <v>23</v>
      </c>
      <c r="B32" s="1" t="e">
        <f>ACP!#REF!</f>
        <v>#REF!</v>
      </c>
      <c r="C32" s="4"/>
      <c r="D32" s="4"/>
      <c r="E32" s="5" t="e">
        <f t="shared" si="0"/>
        <v>#DIV/0!</v>
      </c>
      <c r="F32" s="4" t="e">
        <f>ACP!#REF!</f>
        <v>#REF!</v>
      </c>
      <c r="G32" s="4" t="e">
        <f>ACP!#REF!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3">
      <c r="A33" s="1">
        <v>24</v>
      </c>
      <c r="B33" s="1" t="e">
        <f>ACP!#REF!</f>
        <v>#REF!</v>
      </c>
      <c r="C33" s="4"/>
      <c r="D33" s="4"/>
      <c r="E33" s="5" t="e">
        <f>SUM(D33/C33)</f>
        <v>#DIV/0!</v>
      </c>
      <c r="F33" s="4" t="e">
        <f>ACP!#REF!</f>
        <v>#REF!</v>
      </c>
      <c r="G33" s="4" t="e">
        <f>ACP!#REF!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3">
      <c r="A34" s="1"/>
      <c r="B34" s="2" t="s">
        <v>23</v>
      </c>
      <c r="C34" s="5"/>
      <c r="D34" s="5"/>
      <c r="E34" s="5"/>
      <c r="F34" s="4"/>
      <c r="G34" s="4"/>
      <c r="H34" s="5"/>
      <c r="I34" s="5"/>
      <c r="J34" s="6"/>
    </row>
    <row r="35" spans="1:10" x14ac:dyDescent="0.3">
      <c r="A35" s="1">
        <v>25</v>
      </c>
      <c r="B35" s="1" t="str">
        <f>ACP!B31</f>
        <v>ICICI  BANK</v>
      </c>
      <c r="C35" s="4"/>
      <c r="D35" s="4"/>
      <c r="E35" s="5" t="e">
        <f t="shared" si="0"/>
        <v>#DIV/0!</v>
      </c>
      <c r="F35" s="4">
        <f>ACP!R31</f>
        <v>132429</v>
      </c>
      <c r="G35" s="4">
        <f>ACP!S31</f>
        <v>270054</v>
      </c>
      <c r="H35" s="5">
        <f t="shared" si="1"/>
        <v>2.0392361189769614</v>
      </c>
      <c r="I35" s="6" t="e">
        <f t="shared" si="2"/>
        <v>#DIV/0!</v>
      </c>
      <c r="J35" s="6" t="e">
        <f t="shared" si="2"/>
        <v>#DIV/0!</v>
      </c>
    </row>
    <row r="36" spans="1:10" x14ac:dyDescent="0.3">
      <c r="A36" s="1">
        <v>26</v>
      </c>
      <c r="B36" s="1" t="str">
        <f>ACP!B32</f>
        <v>FEDERAL BANK</v>
      </c>
      <c r="C36" s="4"/>
      <c r="D36" s="4"/>
      <c r="E36" s="5" t="e">
        <f t="shared" si="0"/>
        <v>#DIV/0!</v>
      </c>
      <c r="F36" s="4">
        <f>ACP!R32</f>
        <v>13988</v>
      </c>
      <c r="G36" s="4">
        <f>ACP!S32</f>
        <v>7938</v>
      </c>
      <c r="H36" s="5">
        <f t="shared" si="1"/>
        <v>0.56748641692879609</v>
      </c>
      <c r="I36" s="6" t="e">
        <f t="shared" si="2"/>
        <v>#DIV/0!</v>
      </c>
      <c r="J36" s="6" t="e">
        <f t="shared" si="2"/>
        <v>#DIV/0!</v>
      </c>
    </row>
    <row r="37" spans="1:10" x14ac:dyDescent="0.3">
      <c r="A37" s="1">
        <v>27</v>
      </c>
      <c r="B37" s="1" t="str">
        <f>ACP!B33</f>
        <v>JAMMU KASHMIR BANK</v>
      </c>
      <c r="C37" s="4"/>
      <c r="D37" s="4"/>
      <c r="E37" s="5" t="e">
        <f t="shared" si="0"/>
        <v>#DIV/0!</v>
      </c>
      <c r="F37" s="4">
        <f>ACP!R33</f>
        <v>1673</v>
      </c>
      <c r="G37" s="4">
        <f>ACP!S33</f>
        <v>0</v>
      </c>
      <c r="H37" s="5">
        <f t="shared" si="1"/>
        <v>0</v>
      </c>
      <c r="I37" s="6" t="e">
        <f t="shared" si="2"/>
        <v>#DIV/0!</v>
      </c>
      <c r="J37" s="6" t="e">
        <f t="shared" si="2"/>
        <v>#DIV/0!</v>
      </c>
    </row>
    <row r="38" spans="1:10" x14ac:dyDescent="0.3">
      <c r="A38" s="1">
        <v>28</v>
      </c>
      <c r="B38" s="1" t="str">
        <f>ACP!B34</f>
        <v>SOUTH INDIAN BANK</v>
      </c>
      <c r="C38" s="4"/>
      <c r="D38" s="4"/>
      <c r="E38" s="5" t="e">
        <f t="shared" si="0"/>
        <v>#DIV/0!</v>
      </c>
      <c r="F38" s="4">
        <f>ACP!R34</f>
        <v>1537</v>
      </c>
      <c r="G38" s="4">
        <f>ACP!S34</f>
        <v>0</v>
      </c>
      <c r="H38" s="5">
        <f t="shared" si="1"/>
        <v>0</v>
      </c>
      <c r="I38" s="6" t="e">
        <f t="shared" si="2"/>
        <v>#DIV/0!</v>
      </c>
      <c r="J38" s="6" t="e">
        <f t="shared" si="2"/>
        <v>#DIV/0!</v>
      </c>
    </row>
    <row r="39" spans="1:10" x14ac:dyDescent="0.3">
      <c r="A39" s="1">
        <v>29</v>
      </c>
      <c r="B39" s="1" t="str">
        <f>ACP!B35</f>
        <v>AXIS  BANK</v>
      </c>
      <c r="C39" s="4"/>
      <c r="D39" s="4"/>
      <c r="E39" s="5" t="e">
        <f t="shared" si="0"/>
        <v>#DIV/0!</v>
      </c>
      <c r="F39" s="4">
        <f>ACP!R35</f>
        <v>125309</v>
      </c>
      <c r="G39" s="4">
        <f>ACP!S35</f>
        <v>101090</v>
      </c>
      <c r="H39" s="5">
        <f t="shared" si="1"/>
        <v>0.80672577388695144</v>
      </c>
      <c r="I39" s="6" t="e">
        <f t="shared" si="2"/>
        <v>#DIV/0!</v>
      </c>
      <c r="J39" s="6" t="e">
        <f t="shared" si="2"/>
        <v>#DIV/0!</v>
      </c>
    </row>
    <row r="40" spans="1:10" x14ac:dyDescent="0.3">
      <c r="A40" s="1">
        <v>30</v>
      </c>
      <c r="B40" s="1" t="str">
        <f>ACP!B36</f>
        <v>HDFC BANK</v>
      </c>
      <c r="C40" s="4"/>
      <c r="D40" s="4"/>
      <c r="E40" s="5" t="e">
        <f t="shared" si="0"/>
        <v>#DIV/0!</v>
      </c>
      <c r="F40" s="4">
        <f>ACP!R36</f>
        <v>146477</v>
      </c>
      <c r="G40" s="4">
        <f>ACP!S36</f>
        <v>356250</v>
      </c>
      <c r="H40" s="5">
        <f t="shared" si="1"/>
        <v>2.4321224492582454</v>
      </c>
      <c r="I40" s="6" t="e">
        <f t="shared" si="2"/>
        <v>#DIV/0!</v>
      </c>
      <c r="J40" s="6" t="e">
        <f t="shared" si="2"/>
        <v>#DIV/0!</v>
      </c>
    </row>
    <row r="41" spans="1:10" x14ac:dyDescent="0.3">
      <c r="A41" s="1">
        <v>31</v>
      </c>
      <c r="B41" s="1" t="str">
        <f>ACP!B37</f>
        <v>INDUSIND BANK</v>
      </c>
      <c r="C41" s="4"/>
      <c r="D41" s="4"/>
      <c r="E41" s="5" t="e">
        <f t="shared" si="0"/>
        <v>#DIV/0!</v>
      </c>
      <c r="F41" s="4">
        <f>ACP!R37</f>
        <v>29103</v>
      </c>
      <c r="G41" s="4">
        <f>ACP!S37</f>
        <v>166702</v>
      </c>
      <c r="H41" s="5">
        <f t="shared" si="1"/>
        <v>5.728000549771501</v>
      </c>
      <c r="I41" s="6" t="e">
        <f t="shared" si="2"/>
        <v>#DIV/0!</v>
      </c>
      <c r="J41" s="6" t="e">
        <f t="shared" si="2"/>
        <v>#DIV/0!</v>
      </c>
    </row>
    <row r="42" spans="1:10" x14ac:dyDescent="0.3">
      <c r="A42" s="1">
        <v>32</v>
      </c>
      <c r="B42" s="1" t="str">
        <f>ACP!B38</f>
        <v>KARNATAKA BANK</v>
      </c>
      <c r="C42" s="4"/>
      <c r="D42" s="4"/>
      <c r="E42" s="5" t="e">
        <f t="shared" si="0"/>
        <v>#DIV/0!</v>
      </c>
      <c r="F42" s="4">
        <f>ACP!R38</f>
        <v>1537</v>
      </c>
      <c r="G42" s="4">
        <f>ACP!S38</f>
        <v>145</v>
      </c>
      <c r="H42" s="5">
        <f t="shared" si="1"/>
        <v>9.4339622641509441E-2</v>
      </c>
      <c r="I42" s="6" t="e">
        <f t="shared" si="2"/>
        <v>#DIV/0!</v>
      </c>
      <c r="J42" s="6" t="e">
        <f t="shared" si="2"/>
        <v>#DIV/0!</v>
      </c>
    </row>
    <row r="43" spans="1:10" x14ac:dyDescent="0.3">
      <c r="A43" s="1">
        <v>33</v>
      </c>
      <c r="B43" s="1" t="str">
        <f>ACP!B39</f>
        <v>KOTAK MAHINDRA</v>
      </c>
      <c r="C43" s="4"/>
      <c r="D43" s="4"/>
      <c r="E43" s="5" t="e">
        <f t="shared" si="0"/>
        <v>#DIV/0!</v>
      </c>
      <c r="F43" s="4">
        <f>ACP!R39</f>
        <v>15843</v>
      </c>
      <c r="G43" s="4">
        <f>ACP!S39</f>
        <v>10267</v>
      </c>
      <c r="H43" s="5">
        <f t="shared" si="1"/>
        <v>0.64804645584800857</v>
      </c>
      <c r="I43" s="6" t="e">
        <f t="shared" si="2"/>
        <v>#DIV/0!</v>
      </c>
      <c r="J43" s="6" t="e">
        <f t="shared" si="2"/>
        <v>#DIV/0!</v>
      </c>
    </row>
    <row r="44" spans="1:10" x14ac:dyDescent="0.3">
      <c r="A44" s="1">
        <v>34</v>
      </c>
      <c r="B44" s="1" t="str">
        <f>ACP!B40</f>
        <v>YES BANK</v>
      </c>
      <c r="C44" s="4"/>
      <c r="D44" s="4"/>
      <c r="E44" s="5" t="e">
        <f t="shared" si="0"/>
        <v>#DIV/0!</v>
      </c>
      <c r="F44" s="4">
        <f>ACP!R40</f>
        <v>3209</v>
      </c>
      <c r="G44" s="4">
        <f>ACP!S40</f>
        <v>3399</v>
      </c>
      <c r="H44" s="5">
        <f t="shared" si="1"/>
        <v>1.0592084761607978</v>
      </c>
      <c r="I44" s="6" t="e">
        <f t="shared" si="2"/>
        <v>#DIV/0!</v>
      </c>
      <c r="J44" s="6" t="e">
        <f t="shared" si="2"/>
        <v>#DIV/0!</v>
      </c>
    </row>
    <row r="45" spans="1:10" x14ac:dyDescent="0.3">
      <c r="A45" s="1">
        <v>35</v>
      </c>
      <c r="B45" s="1" t="str">
        <f>ACP!B41</f>
        <v>BANDHAN BANK</v>
      </c>
      <c r="C45" s="4"/>
      <c r="D45" s="4"/>
      <c r="E45" s="5" t="e">
        <f t="shared" si="0"/>
        <v>#DIV/0!</v>
      </c>
      <c r="F45" s="4">
        <f>ACP!R41</f>
        <v>154865</v>
      </c>
      <c r="G45" s="4">
        <f>ACP!S41</f>
        <v>437253</v>
      </c>
      <c r="H45" s="5">
        <f t="shared" si="1"/>
        <v>2.8234462273593128</v>
      </c>
      <c r="I45" s="6" t="e">
        <f t="shared" si="2"/>
        <v>#DIV/0!</v>
      </c>
      <c r="J45" s="6" t="e">
        <f t="shared" si="2"/>
        <v>#DIV/0!</v>
      </c>
    </row>
    <row r="46" spans="1:10" x14ac:dyDescent="0.3">
      <c r="A46" s="20" t="s">
        <v>49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>
        <f>ACP!R42</f>
        <v>8604401</v>
      </c>
      <c r="G46" s="7">
        <f>ACP!S42</f>
        <v>7759362</v>
      </c>
      <c r="H46" s="8">
        <f t="shared" si="1"/>
        <v>0.90178990960556116</v>
      </c>
      <c r="I46" s="9" t="e">
        <f t="shared" si="2"/>
        <v>#DIV/0!</v>
      </c>
      <c r="J46" s="9" t="e">
        <f t="shared" si="2"/>
        <v>#DIV/0!</v>
      </c>
    </row>
    <row r="47" spans="1:10" x14ac:dyDescent="0.3">
      <c r="A47" s="13"/>
      <c r="B47" s="24" t="s">
        <v>50</v>
      </c>
      <c r="C47" s="5" t="s">
        <v>66</v>
      </c>
      <c r="D47" s="5"/>
      <c r="E47" s="5"/>
      <c r="F47" s="4"/>
      <c r="G47" s="4"/>
      <c r="H47" s="5"/>
      <c r="I47" s="5"/>
      <c r="J47" s="5"/>
    </row>
    <row r="48" spans="1:10" x14ac:dyDescent="0.3">
      <c r="A48" s="1">
        <v>36</v>
      </c>
      <c r="B48" s="1" t="str">
        <f>ACP!B44</f>
        <v>STATE CO-OP. BANK</v>
      </c>
      <c r="C48" s="4"/>
      <c r="D48" s="4"/>
      <c r="E48" s="5" t="e">
        <f t="shared" si="0"/>
        <v>#DIV/0!</v>
      </c>
      <c r="F48" s="4">
        <f>ACP!R44</f>
        <v>103636</v>
      </c>
      <c r="G48" s="4">
        <f>ACP!S44</f>
        <v>257040</v>
      </c>
      <c r="H48" s="5">
        <f t="shared" si="1"/>
        <v>2.4802192288393994</v>
      </c>
      <c r="I48" s="6" t="e">
        <f t="shared" si="2"/>
        <v>#DIV/0!</v>
      </c>
      <c r="J48" s="6" t="e">
        <f t="shared" si="2"/>
        <v>#DIV/0!</v>
      </c>
    </row>
    <row r="49" spans="1:10" x14ac:dyDescent="0.3">
      <c r="A49" s="22" t="s">
        <v>52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>
        <f>ACP!R45</f>
        <v>103636</v>
      </c>
      <c r="G49" s="7">
        <f>ACP!S45</f>
        <v>257040</v>
      </c>
      <c r="H49" s="8">
        <f t="shared" si="1"/>
        <v>2.4802192288393994</v>
      </c>
      <c r="I49" s="9" t="e">
        <f t="shared" si="2"/>
        <v>#DIV/0!</v>
      </c>
      <c r="J49" s="9" t="e">
        <f t="shared" si="2"/>
        <v>#DIV/0!</v>
      </c>
    </row>
    <row r="50" spans="1:10" x14ac:dyDescent="0.3">
      <c r="A50" s="13"/>
      <c r="B50" s="25" t="s">
        <v>54</v>
      </c>
      <c r="C50" s="5" t="s">
        <v>66</v>
      </c>
      <c r="D50" s="5"/>
      <c r="E50" s="5"/>
      <c r="F50" s="4"/>
      <c r="G50" s="4"/>
      <c r="H50" s="5"/>
      <c r="I50" s="5"/>
      <c r="J50" s="5"/>
    </row>
    <row r="51" spans="1:10" x14ac:dyDescent="0.3">
      <c r="A51" s="1">
        <v>37</v>
      </c>
      <c r="B51" s="1" t="str">
        <f>ACP!B47</f>
        <v>MADHYA BIHAR GRAMIN BANK</v>
      </c>
      <c r="C51" s="4"/>
      <c r="D51" s="4"/>
      <c r="E51" s="5" t="e">
        <f t="shared" si="0"/>
        <v>#DIV/0!</v>
      </c>
      <c r="F51" s="4">
        <f>ACP!R47</f>
        <v>766352</v>
      </c>
      <c r="G51" s="4">
        <f>ACP!S47</f>
        <v>709129</v>
      </c>
      <c r="H51" s="5">
        <f t="shared" si="1"/>
        <v>0.92533065745245002</v>
      </c>
      <c r="I51" s="6" t="e">
        <f t="shared" si="2"/>
        <v>#DIV/0!</v>
      </c>
      <c r="J51" s="6" t="e">
        <f t="shared" si="2"/>
        <v>#DIV/0!</v>
      </c>
    </row>
    <row r="52" spans="1:10" x14ac:dyDescent="0.3">
      <c r="A52" s="1">
        <v>38</v>
      </c>
      <c r="B52" s="1" t="str">
        <f>ACP!B47</f>
        <v>MADHYA BIHAR GRAMIN BANK</v>
      </c>
      <c r="C52" s="4"/>
      <c r="D52" s="4"/>
      <c r="E52" s="5" t="e">
        <f t="shared" si="0"/>
        <v>#DIV/0!</v>
      </c>
      <c r="F52" s="4">
        <f>ACP!R48</f>
        <v>401202</v>
      </c>
      <c r="G52" s="4">
        <f>ACP!S48</f>
        <v>325911</v>
      </c>
      <c r="H52" s="5">
        <f t="shared" si="1"/>
        <v>0.81233642903076253</v>
      </c>
      <c r="I52" s="6" t="e">
        <f t="shared" si="2"/>
        <v>#DIV/0!</v>
      </c>
      <c r="J52" s="6" t="e">
        <f t="shared" si="2"/>
        <v>#DIV/0!</v>
      </c>
    </row>
    <row r="53" spans="1:10" x14ac:dyDescent="0.3">
      <c r="A53" s="1">
        <v>39</v>
      </c>
      <c r="B53" s="1" t="str">
        <f>ACP!B48</f>
        <v>BIHAR GRAMIN BANK</v>
      </c>
      <c r="C53" s="4"/>
      <c r="D53" s="4"/>
      <c r="E53" s="5" t="e">
        <f t="shared" si="0"/>
        <v>#DIV/0!</v>
      </c>
      <c r="F53" s="4">
        <f>ACP!R49</f>
        <v>1124409</v>
      </c>
      <c r="G53" s="4">
        <f>ACP!S49</f>
        <v>941994</v>
      </c>
      <c r="H53" s="5">
        <f t="shared" si="1"/>
        <v>0.83776810751247988</v>
      </c>
      <c r="I53" s="6" t="e">
        <f t="shared" si="2"/>
        <v>#DIV/0!</v>
      </c>
      <c r="J53" s="6" t="e">
        <f t="shared" si="2"/>
        <v>#DIV/0!</v>
      </c>
    </row>
    <row r="54" spans="1:10" x14ac:dyDescent="0.3">
      <c r="A54" s="22" t="s">
        <v>58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>
        <f>ACP!R50</f>
        <v>2291963</v>
      </c>
      <c r="G54" s="7">
        <f>ACP!S50</f>
        <v>1977034</v>
      </c>
      <c r="H54" s="8">
        <f t="shared" si="1"/>
        <v>0.86259420418217925</v>
      </c>
      <c r="I54" s="9" t="e">
        <f t="shared" si="2"/>
        <v>#DIV/0!</v>
      </c>
      <c r="J54" s="9" t="e">
        <f t="shared" si="2"/>
        <v>#DIV/0!</v>
      </c>
    </row>
    <row r="55" spans="1:10" x14ac:dyDescent="0.3">
      <c r="A55" s="23" t="s">
        <v>59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>
        <f>ACP!R51</f>
        <v>11000000</v>
      </c>
      <c r="G55" s="10">
        <f>ACP!S51</f>
        <v>9993436</v>
      </c>
      <c r="H55" s="11">
        <f t="shared" si="1"/>
        <v>0.90849418181818187</v>
      </c>
      <c r="I55" s="12" t="e">
        <f t="shared" si="2"/>
        <v>#DIV/0!</v>
      </c>
      <c r="J55" s="12" t="e">
        <f t="shared" si="2"/>
        <v>#DIV/0!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Acp Tar Ach Com with Previous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2018-05-07T14:05:53Z</cp:lastPrinted>
  <dcterms:created xsi:type="dcterms:W3CDTF">2013-08-22T12:33:56Z</dcterms:created>
  <dcterms:modified xsi:type="dcterms:W3CDTF">2018-05-07T14:06:07Z</dcterms:modified>
</cp:coreProperties>
</file>