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65TH SLBC\FINAL 65TH SLBC DATA\"/>
    </mc:Choice>
  </mc:AlternateContent>
  <bookViews>
    <workbookView xWindow="365" yWindow="64" windowWidth="5653" windowHeight="6663"/>
  </bookViews>
  <sheets>
    <sheet name="ACP" sheetId="5" r:id="rId1"/>
    <sheet name="Acp Tar Ach Com with Previous" sheetId="6" state="hidden" r:id="rId2"/>
  </sheets>
  <definedNames>
    <definedName name="_xlnm.Print_Area" localSheetId="0">ACP!$A$1:$T$58</definedName>
  </definedNames>
  <calcPr calcId="152511"/>
</workbook>
</file>

<file path=xl/calcChain.xml><?xml version="1.0" encoding="utf-8"?>
<calcChain xmlns="http://schemas.openxmlformats.org/spreadsheetml/2006/main">
  <c r="D54" i="6" l="1"/>
  <c r="E54" i="6" s="1"/>
  <c r="C54" i="6"/>
  <c r="C55" i="6" s="1"/>
  <c r="E53" i="6"/>
  <c r="B53" i="6"/>
  <c r="E52" i="6"/>
  <c r="B52" i="6"/>
  <c r="E51" i="6"/>
  <c r="B51" i="6"/>
  <c r="D49" i="6"/>
  <c r="C49" i="6"/>
  <c r="E48" i="6"/>
  <c r="E49" i="6" s="1"/>
  <c r="B48" i="6"/>
  <c r="D46" i="6"/>
  <c r="C46" i="6"/>
  <c r="E45" i="6"/>
  <c r="B45" i="6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J33" i="6"/>
  <c r="H33" i="6"/>
  <c r="G33" i="6"/>
  <c r="F33" i="6"/>
  <c r="I33" i="6" s="1"/>
  <c r="E33" i="6"/>
  <c r="B33" i="6"/>
  <c r="I32" i="6"/>
  <c r="G32" i="6"/>
  <c r="F32" i="6"/>
  <c r="E32" i="6"/>
  <c r="B32" i="6"/>
  <c r="J31" i="6"/>
  <c r="G31" i="6"/>
  <c r="F31" i="6"/>
  <c r="E31" i="6"/>
  <c r="B31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E46" i="6" s="1"/>
  <c r="B8" i="6"/>
  <c r="A3" i="6"/>
  <c r="P57" i="5"/>
  <c r="Q57" i="5" s="1"/>
  <c r="O57" i="5"/>
  <c r="J57" i="5"/>
  <c r="K57" i="5" s="1"/>
  <c r="I57" i="5"/>
  <c r="G57" i="5"/>
  <c r="F57" i="5"/>
  <c r="H57" i="5" s="1"/>
  <c r="D57" i="5"/>
  <c r="E57" i="5" s="1"/>
  <c r="C57" i="5"/>
  <c r="Q56" i="5"/>
  <c r="N56" i="5"/>
  <c r="M56" i="5"/>
  <c r="S56" i="5" s="1"/>
  <c r="T56" i="5" s="1"/>
  <c r="L56" i="5"/>
  <c r="R56" i="5" s="1"/>
  <c r="K56" i="5"/>
  <c r="H56" i="5"/>
  <c r="E56" i="5"/>
  <c r="Q55" i="5"/>
  <c r="M55" i="5"/>
  <c r="M57" i="5" s="1"/>
  <c r="L55" i="5"/>
  <c r="R55" i="5" s="1"/>
  <c r="K55" i="5"/>
  <c r="H55" i="5"/>
  <c r="E55" i="5"/>
  <c r="P53" i="5"/>
  <c r="O53" i="5"/>
  <c r="O58" i="5" s="1"/>
  <c r="L53" i="5"/>
  <c r="R53" i="5" s="1"/>
  <c r="F54" i="6" s="1"/>
  <c r="I54" i="6" s="1"/>
  <c r="J53" i="5"/>
  <c r="K53" i="5" s="1"/>
  <c r="I53" i="5"/>
  <c r="H53" i="5"/>
  <c r="G53" i="5"/>
  <c r="F53" i="5"/>
  <c r="D53" i="5"/>
  <c r="E53" i="5" s="1"/>
  <c r="C53" i="5"/>
  <c r="C58" i="5" s="1"/>
  <c r="Q52" i="5"/>
  <c r="M52" i="5"/>
  <c r="S52" i="5" s="1"/>
  <c r="L52" i="5"/>
  <c r="N52" i="5" s="1"/>
  <c r="K52" i="5"/>
  <c r="H52" i="5"/>
  <c r="E52" i="5"/>
  <c r="Q51" i="5"/>
  <c r="N51" i="5"/>
  <c r="M51" i="5"/>
  <c r="S51" i="5" s="1"/>
  <c r="G52" i="6" s="1"/>
  <c r="L51" i="5"/>
  <c r="R51" i="5" s="1"/>
  <c r="F52" i="6" s="1"/>
  <c r="I52" i="6" s="1"/>
  <c r="K51" i="5"/>
  <c r="H51" i="5"/>
  <c r="E51" i="5"/>
  <c r="R50" i="5"/>
  <c r="F51" i="6" s="1"/>
  <c r="I51" i="6" s="1"/>
  <c r="Q50" i="5"/>
  <c r="M50" i="5"/>
  <c r="S50" i="5" s="1"/>
  <c r="L50" i="5"/>
  <c r="N50" i="5" s="1"/>
  <c r="K50" i="5"/>
  <c r="H50" i="5"/>
  <c r="E50" i="5"/>
  <c r="S49" i="5"/>
  <c r="R49" i="5"/>
  <c r="P48" i="5"/>
  <c r="Q48" i="5" s="1"/>
  <c r="O48" i="5"/>
  <c r="J48" i="5"/>
  <c r="I48" i="5"/>
  <c r="G48" i="5"/>
  <c r="F48" i="5"/>
  <c r="D48" i="5"/>
  <c r="E48" i="5" s="1"/>
  <c r="C48" i="5"/>
  <c r="Q47" i="5"/>
  <c r="N47" i="5"/>
  <c r="M47" i="5"/>
  <c r="S47" i="5" s="1"/>
  <c r="G48" i="6" s="1"/>
  <c r="J48" i="6" s="1"/>
  <c r="L47" i="5"/>
  <c r="R47" i="5" s="1"/>
  <c r="F48" i="6" s="1"/>
  <c r="I48" i="6" s="1"/>
  <c r="K47" i="5"/>
  <c r="H47" i="5"/>
  <c r="E47" i="5"/>
  <c r="P44" i="5"/>
  <c r="O44" i="5"/>
  <c r="L44" i="5"/>
  <c r="J44" i="5"/>
  <c r="K44" i="5" s="1"/>
  <c r="I44" i="5"/>
  <c r="H44" i="5"/>
  <c r="G44" i="5"/>
  <c r="F44" i="5"/>
  <c r="D44" i="5"/>
  <c r="E44" i="5" s="1"/>
  <c r="C44" i="5"/>
  <c r="R43" i="5"/>
  <c r="F45" i="6" s="1"/>
  <c r="I45" i="6" s="1"/>
  <c r="Q43" i="5"/>
  <c r="M43" i="5"/>
  <c r="N43" i="5" s="1"/>
  <c r="L43" i="5"/>
  <c r="K43" i="5"/>
  <c r="H43" i="5"/>
  <c r="E43" i="5"/>
  <c r="Q42" i="5"/>
  <c r="N42" i="5"/>
  <c r="M42" i="5"/>
  <c r="S42" i="5" s="1"/>
  <c r="T42" i="5" s="1"/>
  <c r="L42" i="5"/>
  <c r="R42" i="5" s="1"/>
  <c r="K42" i="5"/>
  <c r="H42" i="5"/>
  <c r="E42" i="5"/>
  <c r="Q41" i="5"/>
  <c r="N41" i="5"/>
  <c r="M41" i="5"/>
  <c r="S41" i="5" s="1"/>
  <c r="L41" i="5"/>
  <c r="R41" i="5" s="1"/>
  <c r="F44" i="6" s="1"/>
  <c r="I44" i="6" s="1"/>
  <c r="K41" i="5"/>
  <c r="H41" i="5"/>
  <c r="E41" i="5"/>
  <c r="Q40" i="5"/>
  <c r="M40" i="5"/>
  <c r="S40" i="5" s="1"/>
  <c r="L40" i="5"/>
  <c r="N40" i="5" s="1"/>
  <c r="K40" i="5"/>
  <c r="H40" i="5"/>
  <c r="E40" i="5"/>
  <c r="Q39" i="5"/>
  <c r="N39" i="5"/>
  <c r="M39" i="5"/>
  <c r="S39" i="5" s="1"/>
  <c r="L39" i="5"/>
  <c r="R39" i="5" s="1"/>
  <c r="F42" i="6" s="1"/>
  <c r="I42" i="6" s="1"/>
  <c r="K39" i="5"/>
  <c r="H39" i="5"/>
  <c r="E39" i="5"/>
  <c r="Q38" i="5"/>
  <c r="M38" i="5"/>
  <c r="S38" i="5" s="1"/>
  <c r="L38" i="5"/>
  <c r="R38" i="5" s="1"/>
  <c r="F41" i="6" s="1"/>
  <c r="I41" i="6" s="1"/>
  <c r="K38" i="5"/>
  <c r="H38" i="5"/>
  <c r="E38" i="5"/>
  <c r="Q37" i="5"/>
  <c r="N37" i="5"/>
  <c r="M37" i="5"/>
  <c r="S37" i="5" s="1"/>
  <c r="L37" i="5"/>
  <c r="R37" i="5" s="1"/>
  <c r="F40" i="6" s="1"/>
  <c r="I40" i="6" s="1"/>
  <c r="K37" i="5"/>
  <c r="H37" i="5"/>
  <c r="E37" i="5"/>
  <c r="R36" i="5"/>
  <c r="F39" i="6" s="1"/>
  <c r="I39" i="6" s="1"/>
  <c r="Q36" i="5"/>
  <c r="M36" i="5"/>
  <c r="S36" i="5" s="1"/>
  <c r="L36" i="5"/>
  <c r="N36" i="5" s="1"/>
  <c r="K36" i="5"/>
  <c r="H36" i="5"/>
  <c r="E36" i="5"/>
  <c r="Q35" i="5"/>
  <c r="N35" i="5"/>
  <c r="M35" i="5"/>
  <c r="S35" i="5" s="1"/>
  <c r="L35" i="5"/>
  <c r="R35" i="5" s="1"/>
  <c r="F38" i="6" s="1"/>
  <c r="I38" i="6" s="1"/>
  <c r="K35" i="5"/>
  <c r="H35" i="5"/>
  <c r="E35" i="5"/>
  <c r="Q34" i="5"/>
  <c r="M34" i="5"/>
  <c r="S34" i="5" s="1"/>
  <c r="L34" i="5"/>
  <c r="N34" i="5" s="1"/>
  <c r="K34" i="5"/>
  <c r="H34" i="5"/>
  <c r="E34" i="5"/>
  <c r="Q33" i="5"/>
  <c r="N33" i="5"/>
  <c r="M33" i="5"/>
  <c r="S33" i="5" s="1"/>
  <c r="L33" i="5"/>
  <c r="R33" i="5" s="1"/>
  <c r="F36" i="6" s="1"/>
  <c r="I36" i="6" s="1"/>
  <c r="K33" i="5"/>
  <c r="H33" i="5"/>
  <c r="E33" i="5"/>
  <c r="Q32" i="5"/>
  <c r="M32" i="5"/>
  <c r="S32" i="5" s="1"/>
  <c r="L32" i="5"/>
  <c r="R32" i="5" s="1"/>
  <c r="F35" i="6" s="1"/>
  <c r="I35" i="6" s="1"/>
  <c r="K32" i="5"/>
  <c r="H32" i="5"/>
  <c r="E32" i="5"/>
  <c r="M31" i="5"/>
  <c r="L31" i="5"/>
  <c r="P30" i="5"/>
  <c r="O30" i="5"/>
  <c r="O45" i="5" s="1"/>
  <c r="J30" i="5"/>
  <c r="J45" i="5" s="1"/>
  <c r="I30" i="5"/>
  <c r="I45" i="5" s="1"/>
  <c r="G30" i="5"/>
  <c r="G45" i="5" s="1"/>
  <c r="F30" i="5"/>
  <c r="F45" i="5" s="1"/>
  <c r="D30" i="5"/>
  <c r="C30" i="5"/>
  <c r="C45" i="5" s="1"/>
  <c r="Q29" i="5"/>
  <c r="N29" i="5"/>
  <c r="M29" i="5"/>
  <c r="S29" i="5" s="1"/>
  <c r="L29" i="5"/>
  <c r="R29" i="5" s="1"/>
  <c r="F29" i="6" s="1"/>
  <c r="I29" i="6" s="1"/>
  <c r="K29" i="5"/>
  <c r="H29" i="5"/>
  <c r="E29" i="5"/>
  <c r="Q28" i="5"/>
  <c r="M28" i="5"/>
  <c r="S28" i="5" s="1"/>
  <c r="L28" i="5"/>
  <c r="R28" i="5" s="1"/>
  <c r="F28" i="6" s="1"/>
  <c r="I28" i="6" s="1"/>
  <c r="K28" i="5"/>
  <c r="H28" i="5"/>
  <c r="E28" i="5"/>
  <c r="Q27" i="5"/>
  <c r="N27" i="5"/>
  <c r="M27" i="5"/>
  <c r="S27" i="5" s="1"/>
  <c r="L27" i="5"/>
  <c r="R27" i="5" s="1"/>
  <c r="F27" i="6" s="1"/>
  <c r="I27" i="6" s="1"/>
  <c r="K27" i="5"/>
  <c r="H27" i="5"/>
  <c r="E27" i="5"/>
  <c r="Q26" i="5"/>
  <c r="M26" i="5"/>
  <c r="S26" i="5" s="1"/>
  <c r="L26" i="5"/>
  <c r="R26" i="5" s="1"/>
  <c r="F26" i="6" s="1"/>
  <c r="I26" i="6" s="1"/>
  <c r="K26" i="5"/>
  <c r="H26" i="5"/>
  <c r="E26" i="5"/>
  <c r="Q25" i="5"/>
  <c r="N25" i="5"/>
  <c r="M25" i="5"/>
  <c r="S25" i="5" s="1"/>
  <c r="L25" i="5"/>
  <c r="R25" i="5" s="1"/>
  <c r="F25" i="6" s="1"/>
  <c r="I25" i="6" s="1"/>
  <c r="K25" i="5"/>
  <c r="H25" i="5"/>
  <c r="E25" i="5"/>
  <c r="Q24" i="5"/>
  <c r="M24" i="5"/>
  <c r="S24" i="5" s="1"/>
  <c r="L24" i="5"/>
  <c r="N24" i="5" s="1"/>
  <c r="K24" i="5"/>
  <c r="H24" i="5"/>
  <c r="E24" i="5"/>
  <c r="Q23" i="5"/>
  <c r="N23" i="5"/>
  <c r="M23" i="5"/>
  <c r="S23" i="5" s="1"/>
  <c r="L23" i="5"/>
  <c r="R23" i="5" s="1"/>
  <c r="F23" i="6" s="1"/>
  <c r="I23" i="6" s="1"/>
  <c r="K23" i="5"/>
  <c r="H23" i="5"/>
  <c r="E23" i="5"/>
  <c r="Q22" i="5"/>
  <c r="M22" i="5"/>
  <c r="S22" i="5" s="1"/>
  <c r="L22" i="5"/>
  <c r="N22" i="5" s="1"/>
  <c r="K22" i="5"/>
  <c r="H22" i="5"/>
  <c r="E22" i="5"/>
  <c r="Q21" i="5"/>
  <c r="N21" i="5"/>
  <c r="M21" i="5"/>
  <c r="S21" i="5" s="1"/>
  <c r="L21" i="5"/>
  <c r="R21" i="5" s="1"/>
  <c r="F21" i="6" s="1"/>
  <c r="I21" i="6" s="1"/>
  <c r="K21" i="5"/>
  <c r="H21" i="5"/>
  <c r="E21" i="5"/>
  <c r="Q20" i="5"/>
  <c r="M20" i="5"/>
  <c r="S20" i="5" s="1"/>
  <c r="L20" i="5"/>
  <c r="N20" i="5" s="1"/>
  <c r="K20" i="5"/>
  <c r="H20" i="5"/>
  <c r="E20" i="5"/>
  <c r="Q19" i="5"/>
  <c r="N19" i="5"/>
  <c r="M19" i="5"/>
  <c r="S19" i="5" s="1"/>
  <c r="L19" i="5"/>
  <c r="R19" i="5" s="1"/>
  <c r="F19" i="6" s="1"/>
  <c r="I19" i="6" s="1"/>
  <c r="K19" i="5"/>
  <c r="H19" i="5"/>
  <c r="E19" i="5"/>
  <c r="Q18" i="5"/>
  <c r="M18" i="5"/>
  <c r="S18" i="5" s="1"/>
  <c r="L18" i="5"/>
  <c r="R18" i="5" s="1"/>
  <c r="F18" i="6" s="1"/>
  <c r="I18" i="6" s="1"/>
  <c r="K18" i="5"/>
  <c r="H18" i="5"/>
  <c r="E18" i="5"/>
  <c r="Q17" i="5"/>
  <c r="N17" i="5"/>
  <c r="M17" i="5"/>
  <c r="S17" i="5" s="1"/>
  <c r="L17" i="5"/>
  <c r="R17" i="5" s="1"/>
  <c r="F17" i="6" s="1"/>
  <c r="I17" i="6" s="1"/>
  <c r="K17" i="5"/>
  <c r="H17" i="5"/>
  <c r="E17" i="5"/>
  <c r="Q16" i="5"/>
  <c r="M16" i="5"/>
  <c r="S16" i="5" s="1"/>
  <c r="L16" i="5"/>
  <c r="N16" i="5" s="1"/>
  <c r="K16" i="5"/>
  <c r="H16" i="5"/>
  <c r="E16" i="5"/>
  <c r="S15" i="5"/>
  <c r="R15" i="5"/>
  <c r="Q14" i="5"/>
  <c r="M14" i="5"/>
  <c r="S14" i="5" s="1"/>
  <c r="L14" i="5"/>
  <c r="N14" i="5" s="1"/>
  <c r="K14" i="5"/>
  <c r="H14" i="5"/>
  <c r="E14" i="5"/>
  <c r="Q13" i="5"/>
  <c r="N13" i="5"/>
  <c r="M13" i="5"/>
  <c r="S13" i="5" s="1"/>
  <c r="L13" i="5"/>
  <c r="R13" i="5" s="1"/>
  <c r="F13" i="6" s="1"/>
  <c r="I13" i="6" s="1"/>
  <c r="K13" i="5"/>
  <c r="H13" i="5"/>
  <c r="E13" i="5"/>
  <c r="Q12" i="5"/>
  <c r="M12" i="5"/>
  <c r="S12" i="5" s="1"/>
  <c r="L12" i="5"/>
  <c r="N12" i="5" s="1"/>
  <c r="K12" i="5"/>
  <c r="H12" i="5"/>
  <c r="E12" i="5"/>
  <c r="Q11" i="5"/>
  <c r="N11" i="5"/>
  <c r="M11" i="5"/>
  <c r="S11" i="5" s="1"/>
  <c r="L11" i="5"/>
  <c r="R11" i="5" s="1"/>
  <c r="F11" i="6" s="1"/>
  <c r="I11" i="6" s="1"/>
  <c r="K11" i="5"/>
  <c r="H11" i="5"/>
  <c r="E11" i="5"/>
  <c r="Q10" i="5"/>
  <c r="M10" i="5"/>
  <c r="S10" i="5" s="1"/>
  <c r="L10" i="5"/>
  <c r="R10" i="5" s="1"/>
  <c r="F10" i="6" s="1"/>
  <c r="I10" i="6" s="1"/>
  <c r="K10" i="5"/>
  <c r="H10" i="5"/>
  <c r="E10" i="5"/>
  <c r="Q9" i="5"/>
  <c r="N9" i="5"/>
  <c r="M9" i="5"/>
  <c r="S9" i="5" s="1"/>
  <c r="L9" i="5"/>
  <c r="R9" i="5" s="1"/>
  <c r="F9" i="6" s="1"/>
  <c r="I9" i="6" s="1"/>
  <c r="K9" i="5"/>
  <c r="H9" i="5"/>
  <c r="E9" i="5"/>
  <c r="Q8" i="5"/>
  <c r="M8" i="5"/>
  <c r="M30" i="5" s="1"/>
  <c r="L8" i="5"/>
  <c r="L30" i="5" s="1"/>
  <c r="R30" i="5" s="1"/>
  <c r="K8" i="5"/>
  <c r="H8" i="5"/>
  <c r="E8" i="5"/>
  <c r="G9" i="6" l="1"/>
  <c r="T9" i="5"/>
  <c r="G22" i="6"/>
  <c r="T22" i="5"/>
  <c r="G27" i="6"/>
  <c r="T27" i="5"/>
  <c r="G11" i="6"/>
  <c r="T11" i="5"/>
  <c r="G16" i="6"/>
  <c r="G21" i="6"/>
  <c r="T21" i="5"/>
  <c r="G24" i="6"/>
  <c r="G29" i="6"/>
  <c r="T29" i="5"/>
  <c r="K45" i="5"/>
  <c r="G38" i="6"/>
  <c r="T35" i="5"/>
  <c r="T41" i="5"/>
  <c r="G44" i="6"/>
  <c r="G12" i="6"/>
  <c r="T12" i="5"/>
  <c r="N30" i="5"/>
  <c r="G13" i="6"/>
  <c r="T13" i="5"/>
  <c r="G18" i="6"/>
  <c r="T18" i="5"/>
  <c r="G23" i="6"/>
  <c r="T23" i="5"/>
  <c r="T26" i="5"/>
  <c r="G26" i="6"/>
  <c r="G35" i="6"/>
  <c r="T32" i="5"/>
  <c r="G41" i="6"/>
  <c r="T38" i="5"/>
  <c r="G19" i="6"/>
  <c r="T19" i="5"/>
  <c r="G36" i="6"/>
  <c r="T33" i="5"/>
  <c r="G39" i="6"/>
  <c r="T36" i="5"/>
  <c r="G42" i="6"/>
  <c r="T39" i="5"/>
  <c r="G14" i="6"/>
  <c r="T14" i="5"/>
  <c r="G10" i="6"/>
  <c r="T10" i="5"/>
  <c r="G17" i="6"/>
  <c r="T17" i="5"/>
  <c r="G20" i="6"/>
  <c r="G25" i="6"/>
  <c r="T25" i="5"/>
  <c r="G28" i="6"/>
  <c r="T28" i="5"/>
  <c r="S30" i="5"/>
  <c r="T30" i="5" s="1"/>
  <c r="T34" i="5"/>
  <c r="G37" i="6"/>
  <c r="G40" i="6"/>
  <c r="T37" i="5"/>
  <c r="G43" i="6"/>
  <c r="R8" i="5"/>
  <c r="F8" i="6" s="1"/>
  <c r="I8" i="6" s="1"/>
  <c r="R12" i="5"/>
  <c r="F12" i="6" s="1"/>
  <c r="I12" i="6" s="1"/>
  <c r="R16" i="5"/>
  <c r="F16" i="6" s="1"/>
  <c r="I16" i="6" s="1"/>
  <c r="R22" i="5"/>
  <c r="F22" i="6" s="1"/>
  <c r="I22" i="6" s="1"/>
  <c r="R24" i="5"/>
  <c r="F24" i="6" s="1"/>
  <c r="I24" i="6" s="1"/>
  <c r="R34" i="5"/>
  <c r="F37" i="6" s="1"/>
  <c r="I37" i="6" s="1"/>
  <c r="R40" i="5"/>
  <c r="F43" i="6" s="1"/>
  <c r="I43" i="6" s="1"/>
  <c r="Q44" i="5"/>
  <c r="T51" i="5"/>
  <c r="S8" i="5"/>
  <c r="H45" i="5"/>
  <c r="K30" i="5"/>
  <c r="T47" i="5"/>
  <c r="H52" i="6"/>
  <c r="I58" i="5"/>
  <c r="Q53" i="5"/>
  <c r="H48" i="6"/>
  <c r="R14" i="5"/>
  <c r="F14" i="6" s="1"/>
  <c r="I14" i="6" s="1"/>
  <c r="R20" i="5"/>
  <c r="F20" i="6" s="1"/>
  <c r="I20" i="6" s="1"/>
  <c r="N8" i="5"/>
  <c r="N10" i="5"/>
  <c r="N18" i="5"/>
  <c r="N26" i="5"/>
  <c r="N28" i="5"/>
  <c r="D45" i="5"/>
  <c r="H30" i="5"/>
  <c r="P45" i="5"/>
  <c r="N32" i="5"/>
  <c r="N38" i="5"/>
  <c r="G51" i="6"/>
  <c r="T50" i="5"/>
  <c r="F58" i="5"/>
  <c r="L57" i="5"/>
  <c r="N55" i="5"/>
  <c r="I31" i="6"/>
  <c r="H31" i="6"/>
  <c r="G53" i="6"/>
  <c r="L48" i="5"/>
  <c r="R48" i="5" s="1"/>
  <c r="F49" i="6" s="1"/>
  <c r="I49" i="6" s="1"/>
  <c r="H48" i="5"/>
  <c r="J32" i="6"/>
  <c r="H32" i="6"/>
  <c r="E30" i="5"/>
  <c r="L45" i="5"/>
  <c r="R45" i="5" s="1"/>
  <c r="F46" i="6" s="1"/>
  <c r="I46" i="6" s="1"/>
  <c r="Q30" i="5"/>
  <c r="R44" i="5"/>
  <c r="M48" i="5"/>
  <c r="N48" i="5" s="1"/>
  <c r="K48" i="5"/>
  <c r="R52" i="5"/>
  <c r="F53" i="6" s="1"/>
  <c r="I53" i="6" s="1"/>
  <c r="G58" i="5"/>
  <c r="H58" i="5" s="1"/>
  <c r="J52" i="6"/>
  <c r="S43" i="5"/>
  <c r="M44" i="5"/>
  <c r="N44" i="5" s="1"/>
  <c r="M53" i="5"/>
  <c r="S55" i="5"/>
  <c r="T55" i="5" s="1"/>
  <c r="S57" i="5"/>
  <c r="D55" i="6"/>
  <c r="E55" i="6" s="1"/>
  <c r="J58" i="5"/>
  <c r="K58" i="5" s="1"/>
  <c r="N53" i="5" l="1"/>
  <c r="H43" i="6"/>
  <c r="J43" i="6"/>
  <c r="S48" i="5"/>
  <c r="J53" i="6"/>
  <c r="H53" i="6"/>
  <c r="H51" i="6"/>
  <c r="J51" i="6"/>
  <c r="H25" i="6"/>
  <c r="J25" i="6"/>
  <c r="H17" i="6"/>
  <c r="J17" i="6"/>
  <c r="J14" i="6"/>
  <c r="H14" i="6"/>
  <c r="H39" i="6"/>
  <c r="J39" i="6"/>
  <c r="J19" i="6"/>
  <c r="H19" i="6"/>
  <c r="H35" i="6"/>
  <c r="J35" i="6"/>
  <c r="H12" i="6"/>
  <c r="J12" i="6"/>
  <c r="J38" i="6"/>
  <c r="H38" i="6"/>
  <c r="H29" i="6"/>
  <c r="J29" i="6"/>
  <c r="H21" i="6"/>
  <c r="J21" i="6"/>
  <c r="H11" i="6"/>
  <c r="J11" i="6"/>
  <c r="J22" i="6"/>
  <c r="H22" i="6"/>
  <c r="S53" i="5"/>
  <c r="R57" i="5"/>
  <c r="T57" i="5" s="1"/>
  <c r="N57" i="5"/>
  <c r="E45" i="5"/>
  <c r="D58" i="5"/>
  <c r="E58" i="5" s="1"/>
  <c r="T52" i="5"/>
  <c r="H40" i="6"/>
  <c r="J40" i="6"/>
  <c r="T20" i="5"/>
  <c r="J23" i="6"/>
  <c r="H23" i="6"/>
  <c r="J13" i="6"/>
  <c r="H13" i="6"/>
  <c r="H44" i="6"/>
  <c r="J44" i="6"/>
  <c r="T24" i="5"/>
  <c r="T16" i="5"/>
  <c r="L58" i="5"/>
  <c r="R58" i="5" s="1"/>
  <c r="F55" i="6" s="1"/>
  <c r="I55" i="6" s="1"/>
  <c r="Q45" i="5"/>
  <c r="P58" i="5"/>
  <c r="J18" i="6"/>
  <c r="H18" i="6"/>
  <c r="T43" i="5"/>
  <c r="G45" i="6"/>
  <c r="G8" i="6"/>
  <c r="T8" i="5"/>
  <c r="S44" i="5"/>
  <c r="T44" i="5" s="1"/>
  <c r="T40" i="5"/>
  <c r="J37" i="6"/>
  <c r="H37" i="6"/>
  <c r="H28" i="6"/>
  <c r="J28" i="6"/>
  <c r="H20" i="6"/>
  <c r="J20" i="6"/>
  <c r="J10" i="6"/>
  <c r="H10" i="6"/>
  <c r="J42" i="6"/>
  <c r="H42" i="6"/>
  <c r="H36" i="6"/>
  <c r="J36" i="6"/>
  <c r="J41" i="6"/>
  <c r="H41" i="6"/>
  <c r="J26" i="6"/>
  <c r="H26" i="6"/>
  <c r="M45" i="5"/>
  <c r="N45" i="5" s="1"/>
  <c r="H24" i="6"/>
  <c r="J24" i="6"/>
  <c r="H16" i="6"/>
  <c r="J16" i="6"/>
  <c r="J27" i="6"/>
  <c r="H27" i="6"/>
  <c r="J9" i="6"/>
  <c r="H9" i="6"/>
  <c r="J45" i="6" l="1"/>
  <c r="H45" i="6"/>
  <c r="Q58" i="5"/>
  <c r="S45" i="5"/>
  <c r="T53" i="5"/>
  <c r="G54" i="6"/>
  <c r="M58" i="5"/>
  <c r="N58" i="5" s="1"/>
  <c r="H8" i="6"/>
  <c r="J8" i="6"/>
  <c r="G49" i="6"/>
  <c r="T48" i="5"/>
  <c r="S58" i="5" l="1"/>
  <c r="J49" i="6"/>
  <c r="H49" i="6"/>
  <c r="J54" i="6"/>
  <c r="H54" i="6"/>
  <c r="T45" i="5"/>
  <c r="G46" i="6"/>
  <c r="J46" i="6" l="1"/>
  <c r="H46" i="6"/>
  <c r="G55" i="6"/>
  <c r="T58" i="5"/>
  <c r="J55" i="6" l="1"/>
  <c r="H55" i="6"/>
</calcChain>
</file>

<file path=xl/sharedStrings.xml><?xml version="1.0" encoding="utf-8"?>
<sst xmlns="http://schemas.openxmlformats.org/spreadsheetml/2006/main" count="110" uniqueCount="76">
  <si>
    <t>STATE LEVEL BANKERS' COMMITTEE BIHAR, PATNA</t>
  </si>
  <si>
    <t>(CONVENOR- STATE BANK OF INDIA)</t>
  </si>
  <si>
    <t>BANK WISE PERFORMANCE : ANNUAL CREDIT PLAN AS ON :30.06.2018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</si>
  <si>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</si>
  <si>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</si>
  <si>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</si>
  <si>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</si>
  <si>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</si>
  <si>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</si>
  <si>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</si>
  <si>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</si>
  <si>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</si>
  <si>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</si>
  <si>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</si>
  <si>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</si>
  <si>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</si>
  <si>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</si>
  <si>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</si>
  <si>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</si>
  <si>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</si>
  <si>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</si>
  <si>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</si>
  <si>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</si>
  <si>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</si>
  <si>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</si>
  <si>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</si>
  <si>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</si>
  <si>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</si>
  <si>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</si>
  <si>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</si>
  <si>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</si>
  <si>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</si>
  <si>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</si>
  <si>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</si>
  <si>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</si>
  <si>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</si>
  <si>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</si>
  <si>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</si>
  <si>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</si>
  <si>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</si>
  <si>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</si>
  <si>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</si>
  <si>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</si>
  <si>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</si>
  <si>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</si>
  <si>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</si>
  <si>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</si>
  <si>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</si>
  <si>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</si>
  <si>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</si>
  <si>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</si>
  <si>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</si>
  <si>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</si>
  <si>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</si>
  <si>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CO-OPERATIVE BANKS</t>
  </si>
  <si>
    <t>STATE CO-OP. BANK</t>
  </si>
  <si>
    <t>TOTAL COOPERATIVE BANK</t>
  </si>
  <si>
    <t>UTTAR BIHAR .G BANK</t>
  </si>
  <si>
    <t>REGIONAL RURAL  BANKS</t>
  </si>
  <si>
    <t>MADHYA BIHAR GRAMIN BANK</t>
  </si>
  <si>
    <t>BIHAR GRAMIN BANK</t>
  </si>
  <si>
    <t>UTTAR BIHAR GRAMIN BANK</t>
  </si>
  <si>
    <t>TOTAL OF  R.R.Bs</t>
  </si>
  <si>
    <t>SMALL FINANCE BANK</t>
  </si>
  <si>
    <t>UTKARSH SFB</t>
  </si>
  <si>
    <t>UJJIVAN SFB</t>
  </si>
  <si>
    <t>TOTAL SMALL FINANCE BANK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</si>
  <si>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</si>
  <si>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</si>
  <si>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</si>
  <si>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</si>
  <si>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</si>
  <si>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</si>
  <si>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</si>
  <si>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</si>
  <si>
    <t>REGIONAL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</si>
</sst>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topLeftCell="A37" workbookViewId="0">
      <selection activeCell="E46" sqref="E46"/>
    </sheetView>
  </sheetViews>
  <sheetFormatPr defaultRowHeight="15.05" customHeight="1" x14ac:dyDescent="0.35"/>
  <cols>
    <col min="1" max="1" width="4.296875" style="32" customWidth="1"/>
    <col min="2" max="2" width="29.8984375" style="26" bestFit="1" customWidth="1"/>
    <col min="3" max="20" width="10.69921875" style="32" customWidth="1"/>
    <col min="21" max="16384" width="8.796875" style="26"/>
  </cols>
  <sheetData>
    <row r="1" spans="1:20" ht="15.05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.05" customHeight="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05" customHeight="1" x14ac:dyDescent="0.3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5.05" customHeight="1" x14ac:dyDescent="0.3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5.05" customHeight="1" x14ac:dyDescent="0.35">
      <c r="A5" s="40" t="s">
        <v>4</v>
      </c>
      <c r="B5" s="40" t="s">
        <v>5</v>
      </c>
      <c r="C5" s="41" t="s">
        <v>6</v>
      </c>
      <c r="D5" s="41"/>
      <c r="E5" s="41"/>
      <c r="F5" s="41" t="s">
        <v>7</v>
      </c>
      <c r="G5" s="41"/>
      <c r="H5" s="41"/>
      <c r="I5" s="41" t="s">
        <v>8</v>
      </c>
      <c r="J5" s="41"/>
      <c r="K5" s="41"/>
      <c r="L5" s="42" t="s">
        <v>9</v>
      </c>
      <c r="M5" s="42"/>
      <c r="N5" s="42"/>
      <c r="O5" s="41" t="s">
        <v>10</v>
      </c>
      <c r="P5" s="41"/>
      <c r="Q5" s="41"/>
      <c r="R5" s="41" t="s">
        <v>11</v>
      </c>
      <c r="S5" s="41"/>
      <c r="T5" s="41"/>
    </row>
    <row r="6" spans="1:20" ht="15.05" customHeight="1" x14ac:dyDescent="0.35">
      <c r="A6" s="40"/>
      <c r="B6" s="40"/>
      <c r="C6" s="27" t="s">
        <v>12</v>
      </c>
      <c r="D6" s="27" t="s">
        <v>13</v>
      </c>
      <c r="E6" s="27" t="s">
        <v>14</v>
      </c>
      <c r="F6" s="27" t="s">
        <v>12</v>
      </c>
      <c r="G6" s="27" t="s">
        <v>13</v>
      </c>
      <c r="H6" s="27" t="s">
        <v>14</v>
      </c>
      <c r="I6" s="27" t="s">
        <v>12</v>
      </c>
      <c r="J6" s="27" t="s">
        <v>13</v>
      </c>
      <c r="K6" s="27" t="s">
        <v>14</v>
      </c>
      <c r="L6" s="27" t="s">
        <v>12</v>
      </c>
      <c r="M6" s="27" t="s">
        <v>13</v>
      </c>
      <c r="N6" s="27" t="s">
        <v>14</v>
      </c>
      <c r="O6" s="27" t="s">
        <v>12</v>
      </c>
      <c r="P6" s="27" t="s">
        <v>13</v>
      </c>
      <c r="Q6" s="27" t="s">
        <v>14</v>
      </c>
      <c r="R6" s="27" t="s">
        <v>12</v>
      </c>
      <c r="S6" s="27" t="s">
        <v>13</v>
      </c>
      <c r="T6" s="27" t="s">
        <v>14</v>
      </c>
    </row>
    <row r="7" spans="1:20" ht="15.05" customHeight="1" x14ac:dyDescent="0.35">
      <c r="A7" s="31"/>
      <c r="B7" s="28" t="s">
        <v>15</v>
      </c>
      <c r="C7" s="27"/>
      <c r="D7" s="27"/>
      <c r="E7" s="34"/>
      <c r="F7" s="27"/>
      <c r="G7" s="27"/>
      <c r="H7" s="34"/>
      <c r="I7" s="27"/>
      <c r="J7" s="27"/>
      <c r="K7" s="34"/>
      <c r="L7" s="27"/>
      <c r="M7" s="27"/>
      <c r="N7" s="34"/>
      <c r="O7" s="33"/>
      <c r="P7" s="33"/>
      <c r="Q7" s="34"/>
      <c r="R7" s="33"/>
      <c r="S7" s="33"/>
      <c r="T7" s="34"/>
    </row>
    <row r="8" spans="1:20" ht="15.05" customHeight="1" x14ac:dyDescent="0.35">
      <c r="A8" s="30">
        <v>1</v>
      </c>
      <c r="B8" s="29" t="s">
        <v>16</v>
      </c>
      <c r="C8" s="27">
        <v>803453</v>
      </c>
      <c r="D8" s="27">
        <v>121165</v>
      </c>
      <c r="E8" s="34">
        <f t="shared" ref="E8:E58" si="0">D8/C8</f>
        <v>0.15080533646647656</v>
      </c>
      <c r="F8" s="27">
        <v>345606</v>
      </c>
      <c r="G8" s="27">
        <v>151189</v>
      </c>
      <c r="H8" s="34">
        <f t="shared" ref="H8:H58" si="1">G8/F8</f>
        <v>0.43746057649462106</v>
      </c>
      <c r="I8" s="27">
        <v>234468</v>
      </c>
      <c r="J8" s="27">
        <v>67209</v>
      </c>
      <c r="K8" s="34">
        <f t="shared" ref="K8:K58" si="2">J8/I8</f>
        <v>0.2866446593991504</v>
      </c>
      <c r="L8" s="27">
        <f>SUM(I8+F8+C8)</f>
        <v>1383527</v>
      </c>
      <c r="M8" s="27">
        <f>SUM(J8+G8+D8)</f>
        <v>339563</v>
      </c>
      <c r="N8" s="34">
        <f t="shared" ref="N8:N58" si="3">M8/L8</f>
        <v>0.24543286831409869</v>
      </c>
      <c r="O8" s="33">
        <v>793309</v>
      </c>
      <c r="P8" s="33">
        <v>229179</v>
      </c>
      <c r="Q8" s="34">
        <f t="shared" ref="Q8:Q58" si="4">P8/O8</f>
        <v>0.28888995334730855</v>
      </c>
      <c r="R8" s="30">
        <f>SUM(O8+L8)</f>
        <v>2176836</v>
      </c>
      <c r="S8" s="30">
        <f>SUM(P8+M8)</f>
        <v>568742</v>
      </c>
      <c r="T8" s="34">
        <f t="shared" ref="T8:T58" si="5">S8/R8</f>
        <v>0.26127002677280237</v>
      </c>
    </row>
    <row r="9" spans="1:20" ht="15.05" customHeight="1" x14ac:dyDescent="0.35">
      <c r="A9" s="30">
        <v>2</v>
      </c>
      <c r="B9" s="29" t="s">
        <v>17</v>
      </c>
      <c r="C9" s="27">
        <v>426559</v>
      </c>
      <c r="D9" s="27">
        <v>68922</v>
      </c>
      <c r="E9" s="34">
        <f t="shared" si="0"/>
        <v>0.16157671037300819</v>
      </c>
      <c r="F9" s="27">
        <v>155446</v>
      </c>
      <c r="G9" s="27">
        <v>45030</v>
      </c>
      <c r="H9" s="34">
        <f t="shared" si="1"/>
        <v>0.28968259073890612</v>
      </c>
      <c r="I9" s="27">
        <v>113517</v>
      </c>
      <c r="J9" s="27">
        <v>12654</v>
      </c>
      <c r="K9" s="34">
        <f t="shared" si="2"/>
        <v>0.11147229049393483</v>
      </c>
      <c r="L9" s="27">
        <f t="shared" ref="L9:M53" si="6">SUM(I9+F9+C9)</f>
        <v>695522</v>
      </c>
      <c r="M9" s="27">
        <f t="shared" si="6"/>
        <v>126606</v>
      </c>
      <c r="N9" s="34">
        <f t="shared" si="3"/>
        <v>0.18203018739881702</v>
      </c>
      <c r="O9" s="33">
        <v>381827</v>
      </c>
      <c r="P9" s="33">
        <v>17378</v>
      </c>
      <c r="Q9" s="34">
        <f t="shared" si="4"/>
        <v>4.5512758395818004E-2</v>
      </c>
      <c r="R9" s="30">
        <f t="shared" ref="R9:S58" si="7">SUM(O9+L9)</f>
        <v>1077349</v>
      </c>
      <c r="S9" s="30">
        <f t="shared" si="7"/>
        <v>143984</v>
      </c>
      <c r="T9" s="34">
        <f t="shared" si="5"/>
        <v>0.13364657135245867</v>
      </c>
    </row>
    <row r="10" spans="1:20" ht="15.05" customHeight="1" x14ac:dyDescent="0.35">
      <c r="A10" s="30">
        <v>3</v>
      </c>
      <c r="B10" s="29" t="s">
        <v>18</v>
      </c>
      <c r="C10" s="27">
        <v>603970</v>
      </c>
      <c r="D10" s="27">
        <v>51910</v>
      </c>
      <c r="E10" s="34">
        <f t="shared" si="0"/>
        <v>8.5947977548553739E-2</v>
      </c>
      <c r="F10" s="27">
        <v>178807</v>
      </c>
      <c r="G10" s="27">
        <v>78603</v>
      </c>
      <c r="H10" s="34">
        <f t="shared" si="1"/>
        <v>0.43959688379090306</v>
      </c>
      <c r="I10" s="27">
        <v>161970</v>
      </c>
      <c r="J10" s="27">
        <v>89987</v>
      </c>
      <c r="K10" s="34">
        <f t="shared" si="2"/>
        <v>0.55557819349262205</v>
      </c>
      <c r="L10" s="27">
        <f t="shared" si="6"/>
        <v>944747</v>
      </c>
      <c r="M10" s="27">
        <f t="shared" si="6"/>
        <v>220500</v>
      </c>
      <c r="N10" s="34">
        <f t="shared" si="3"/>
        <v>0.23339581919815569</v>
      </c>
      <c r="O10" s="33">
        <v>483590</v>
      </c>
      <c r="P10" s="33">
        <v>116887</v>
      </c>
      <c r="Q10" s="34">
        <f t="shared" si="4"/>
        <v>0.24170681775884531</v>
      </c>
      <c r="R10" s="30">
        <f t="shared" si="7"/>
        <v>1428337</v>
      </c>
      <c r="S10" s="30">
        <f t="shared" si="7"/>
        <v>337387</v>
      </c>
      <c r="T10" s="34">
        <f t="shared" si="5"/>
        <v>0.23620966200553511</v>
      </c>
    </row>
    <row r="11" spans="1:20" ht="15.05" customHeight="1" x14ac:dyDescent="0.35">
      <c r="A11" s="30">
        <v>4</v>
      </c>
      <c r="B11" s="29" t="s">
        <v>19</v>
      </c>
      <c r="C11" s="27">
        <v>169963</v>
      </c>
      <c r="D11" s="27">
        <v>34413</v>
      </c>
      <c r="E11" s="34">
        <f t="shared" si="0"/>
        <v>0.20247347952201361</v>
      </c>
      <c r="F11" s="27">
        <v>80630</v>
      </c>
      <c r="G11" s="27">
        <v>17174</v>
      </c>
      <c r="H11" s="34">
        <f t="shared" si="1"/>
        <v>0.21299764355698872</v>
      </c>
      <c r="I11" s="27">
        <v>55674</v>
      </c>
      <c r="J11" s="27">
        <v>7870</v>
      </c>
      <c r="K11" s="34">
        <f t="shared" si="2"/>
        <v>0.14135862341487948</v>
      </c>
      <c r="L11" s="27">
        <f t="shared" si="6"/>
        <v>306267</v>
      </c>
      <c r="M11" s="27">
        <f t="shared" si="6"/>
        <v>59457</v>
      </c>
      <c r="N11" s="34">
        <f t="shared" si="3"/>
        <v>0.19413452967508743</v>
      </c>
      <c r="O11" s="33">
        <v>193084</v>
      </c>
      <c r="P11" s="33">
        <v>45700</v>
      </c>
      <c r="Q11" s="34">
        <f t="shared" si="4"/>
        <v>0.23668455180128856</v>
      </c>
      <c r="R11" s="30">
        <f t="shared" si="7"/>
        <v>499351</v>
      </c>
      <c r="S11" s="30">
        <f t="shared" si="7"/>
        <v>105157</v>
      </c>
      <c r="T11" s="34">
        <f t="shared" si="5"/>
        <v>0.21058734237039678</v>
      </c>
    </row>
    <row r="12" spans="1:20" ht="15.05" customHeight="1" x14ac:dyDescent="0.35">
      <c r="A12" s="30">
        <v>5</v>
      </c>
      <c r="B12" s="29" t="s">
        <v>20</v>
      </c>
      <c r="C12" s="27">
        <v>196324</v>
      </c>
      <c r="D12" s="27">
        <v>40101</v>
      </c>
      <c r="E12" s="34">
        <f t="shared" si="0"/>
        <v>0.2042592856706261</v>
      </c>
      <c r="F12" s="27">
        <v>93903</v>
      </c>
      <c r="G12" s="27">
        <v>19974</v>
      </c>
      <c r="H12" s="34">
        <f t="shared" si="1"/>
        <v>0.21270885914188045</v>
      </c>
      <c r="I12" s="27">
        <v>45187</v>
      </c>
      <c r="J12" s="27">
        <v>4583</v>
      </c>
      <c r="K12" s="34">
        <f t="shared" si="2"/>
        <v>0.10142297563458517</v>
      </c>
      <c r="L12" s="27">
        <f t="shared" si="6"/>
        <v>335414</v>
      </c>
      <c r="M12" s="27">
        <f t="shared" si="6"/>
        <v>64658</v>
      </c>
      <c r="N12" s="34">
        <f t="shared" si="3"/>
        <v>0.19277072513371535</v>
      </c>
      <c r="O12" s="33">
        <v>199173</v>
      </c>
      <c r="P12" s="33">
        <v>21052</v>
      </c>
      <c r="Q12" s="34">
        <f t="shared" si="4"/>
        <v>0.10569705733206811</v>
      </c>
      <c r="R12" s="30">
        <f t="shared" si="7"/>
        <v>534587</v>
      </c>
      <c r="S12" s="30">
        <f t="shared" si="7"/>
        <v>85710</v>
      </c>
      <c r="T12" s="34">
        <f t="shared" si="5"/>
        <v>0.16032937576110157</v>
      </c>
    </row>
    <row r="13" spans="1:20" ht="15.05" customHeight="1" x14ac:dyDescent="0.35">
      <c r="A13" s="30">
        <v>6</v>
      </c>
      <c r="B13" s="29" t="s">
        <v>21</v>
      </c>
      <c r="C13" s="27">
        <v>197632</v>
      </c>
      <c r="D13" s="27">
        <v>36019</v>
      </c>
      <c r="E13" s="34">
        <f t="shared" si="0"/>
        <v>0.18225287402849741</v>
      </c>
      <c r="F13" s="27">
        <v>96579</v>
      </c>
      <c r="G13" s="27">
        <v>20292</v>
      </c>
      <c r="H13" s="34">
        <f t="shared" si="1"/>
        <v>0.21010778740720032</v>
      </c>
      <c r="I13" s="27">
        <v>59968</v>
      </c>
      <c r="J13" s="27">
        <v>12270</v>
      </c>
      <c r="K13" s="34">
        <f t="shared" si="2"/>
        <v>0.20460912486659552</v>
      </c>
      <c r="L13" s="27">
        <f t="shared" si="6"/>
        <v>354179</v>
      </c>
      <c r="M13" s="27">
        <f t="shared" si="6"/>
        <v>68581</v>
      </c>
      <c r="N13" s="34">
        <f t="shared" si="3"/>
        <v>0.19363372757842787</v>
      </c>
      <c r="O13" s="33">
        <v>204394</v>
      </c>
      <c r="P13" s="33">
        <v>38335</v>
      </c>
      <c r="Q13" s="34">
        <f t="shared" si="4"/>
        <v>0.18755442919068074</v>
      </c>
      <c r="R13" s="30">
        <f t="shared" si="7"/>
        <v>558573</v>
      </c>
      <c r="S13" s="30">
        <f t="shared" si="7"/>
        <v>106916</v>
      </c>
      <c r="T13" s="34">
        <f t="shared" si="5"/>
        <v>0.19140918017877698</v>
      </c>
    </row>
    <row r="14" spans="1:20" ht="15.05" customHeight="1" x14ac:dyDescent="0.35">
      <c r="A14" s="30">
        <v>7</v>
      </c>
      <c r="B14" s="29" t="s">
        <v>22</v>
      </c>
      <c r="C14" s="27">
        <v>100576</v>
      </c>
      <c r="D14" s="27">
        <v>1171</v>
      </c>
      <c r="E14" s="34">
        <f t="shared" si="0"/>
        <v>1.164293668469615E-2</v>
      </c>
      <c r="F14" s="27">
        <v>62742</v>
      </c>
      <c r="G14" s="27">
        <v>2515</v>
      </c>
      <c r="H14" s="34">
        <f t="shared" si="1"/>
        <v>4.0084791686589523E-2</v>
      </c>
      <c r="I14" s="27">
        <v>39473</v>
      </c>
      <c r="J14" s="27">
        <v>894</v>
      </c>
      <c r="K14" s="34">
        <f t="shared" si="2"/>
        <v>2.2648392572137917E-2</v>
      </c>
      <c r="L14" s="27">
        <f t="shared" si="6"/>
        <v>202791</v>
      </c>
      <c r="M14" s="27">
        <f t="shared" si="6"/>
        <v>4580</v>
      </c>
      <c r="N14" s="34">
        <f t="shared" si="3"/>
        <v>2.2584828715278293E-2</v>
      </c>
      <c r="O14" s="33">
        <v>128721</v>
      </c>
      <c r="P14" s="33">
        <v>3180</v>
      </c>
      <c r="Q14" s="34">
        <f t="shared" si="4"/>
        <v>2.4704593656046801E-2</v>
      </c>
      <c r="R14" s="30">
        <f t="shared" si="7"/>
        <v>331512</v>
      </c>
      <c r="S14" s="30">
        <f t="shared" si="7"/>
        <v>7760</v>
      </c>
      <c r="T14" s="34">
        <f t="shared" si="5"/>
        <v>2.3407900769806221E-2</v>
      </c>
    </row>
    <row r="15" spans="1:20" ht="15.05" customHeight="1" x14ac:dyDescent="0.35">
      <c r="A15" s="30"/>
      <c r="B15" s="29" t="s">
        <v>23</v>
      </c>
      <c r="C15" s="27"/>
      <c r="D15" s="27"/>
      <c r="E15" s="34"/>
      <c r="F15" s="27"/>
      <c r="G15" s="27"/>
      <c r="H15" s="34"/>
      <c r="I15" s="27"/>
      <c r="J15" s="27"/>
      <c r="K15" s="34"/>
      <c r="L15" s="27"/>
      <c r="M15" s="27"/>
      <c r="N15" s="34"/>
      <c r="O15" s="33"/>
      <c r="P15" s="33"/>
      <c r="Q15" s="34"/>
      <c r="R15" s="30">
        <f t="shared" si="7"/>
        <v>0</v>
      </c>
      <c r="S15" s="30">
        <f t="shared" si="7"/>
        <v>0</v>
      </c>
      <c r="T15" s="34"/>
    </row>
    <row r="16" spans="1:20" ht="15.05" customHeight="1" x14ac:dyDescent="0.35">
      <c r="A16" s="30">
        <v>8</v>
      </c>
      <c r="B16" s="29" t="s">
        <v>24</v>
      </c>
      <c r="C16" s="27">
        <v>289226</v>
      </c>
      <c r="D16" s="27">
        <v>26082</v>
      </c>
      <c r="E16" s="34">
        <f t="shared" si="0"/>
        <v>9.017861464736919E-2</v>
      </c>
      <c r="F16" s="27">
        <v>125235</v>
      </c>
      <c r="G16" s="27">
        <v>18444</v>
      </c>
      <c r="H16" s="34">
        <f t="shared" si="1"/>
        <v>0.14727512276919391</v>
      </c>
      <c r="I16" s="27">
        <v>86583</v>
      </c>
      <c r="J16" s="27">
        <v>6359</v>
      </c>
      <c r="K16" s="34">
        <f t="shared" si="2"/>
        <v>7.3443978610119767E-2</v>
      </c>
      <c r="L16" s="27">
        <f t="shared" si="6"/>
        <v>501044</v>
      </c>
      <c r="M16" s="27">
        <f t="shared" si="6"/>
        <v>50885</v>
      </c>
      <c r="N16" s="34">
        <f t="shared" si="3"/>
        <v>0.10155794700665012</v>
      </c>
      <c r="O16" s="33">
        <v>291372</v>
      </c>
      <c r="P16" s="33">
        <v>39788</v>
      </c>
      <c r="Q16" s="34">
        <f t="shared" si="4"/>
        <v>0.13655395851351537</v>
      </c>
      <c r="R16" s="30">
        <f t="shared" si="7"/>
        <v>792416</v>
      </c>
      <c r="S16" s="30">
        <f t="shared" si="7"/>
        <v>90673</v>
      </c>
      <c r="T16" s="34">
        <f t="shared" si="5"/>
        <v>0.11442600856115979</v>
      </c>
    </row>
    <row r="17" spans="1:20" ht="15.05" customHeight="1" x14ac:dyDescent="0.35">
      <c r="A17" s="30">
        <v>9</v>
      </c>
      <c r="B17" s="29" t="s">
        <v>25</v>
      </c>
      <c r="C17" s="27">
        <v>206972</v>
      </c>
      <c r="D17" s="27">
        <v>35944</v>
      </c>
      <c r="E17" s="34">
        <f t="shared" si="0"/>
        <v>0.17366600313085828</v>
      </c>
      <c r="F17" s="27">
        <v>85063</v>
      </c>
      <c r="G17" s="27">
        <v>24118</v>
      </c>
      <c r="H17" s="34">
        <f t="shared" si="1"/>
        <v>0.28353102994251317</v>
      </c>
      <c r="I17" s="27">
        <v>59723</v>
      </c>
      <c r="J17" s="27">
        <v>13381</v>
      </c>
      <c r="K17" s="34">
        <f t="shared" si="2"/>
        <v>0.22405103561441991</v>
      </c>
      <c r="L17" s="27">
        <f t="shared" si="6"/>
        <v>351758</v>
      </c>
      <c r="M17" s="27">
        <f t="shared" si="6"/>
        <v>73443</v>
      </c>
      <c r="N17" s="34">
        <f t="shared" si="3"/>
        <v>0.20878842840816697</v>
      </c>
      <c r="O17" s="33">
        <v>206131</v>
      </c>
      <c r="P17" s="33">
        <v>43644</v>
      </c>
      <c r="Q17" s="34">
        <f t="shared" si="4"/>
        <v>0.21172943419475965</v>
      </c>
      <c r="R17" s="30">
        <f t="shared" si="7"/>
        <v>557889</v>
      </c>
      <c r="S17" s="30">
        <f t="shared" si="7"/>
        <v>117087</v>
      </c>
      <c r="T17" s="34">
        <f t="shared" si="5"/>
        <v>0.20987508267773697</v>
      </c>
    </row>
    <row r="18" spans="1:20" ht="15.05" customHeight="1" x14ac:dyDescent="0.35">
      <c r="A18" s="30">
        <v>10</v>
      </c>
      <c r="B18" s="29" t="s">
        <v>26</v>
      </c>
      <c r="C18" s="27">
        <v>10543</v>
      </c>
      <c r="D18" s="27">
        <v>1741</v>
      </c>
      <c r="E18" s="34">
        <f t="shared" si="0"/>
        <v>0.16513326377691359</v>
      </c>
      <c r="F18" s="27">
        <v>19274</v>
      </c>
      <c r="G18" s="27">
        <v>16101</v>
      </c>
      <c r="H18" s="34">
        <f t="shared" si="1"/>
        <v>0.83537407907025008</v>
      </c>
      <c r="I18" s="27">
        <v>11174</v>
      </c>
      <c r="J18" s="27">
        <v>5241</v>
      </c>
      <c r="K18" s="34">
        <f t="shared" si="2"/>
        <v>0.46903526042598892</v>
      </c>
      <c r="L18" s="27">
        <f t="shared" si="6"/>
        <v>40991</v>
      </c>
      <c r="M18" s="27">
        <f t="shared" si="6"/>
        <v>23083</v>
      </c>
      <c r="N18" s="34">
        <f t="shared" si="3"/>
        <v>0.56312361250030496</v>
      </c>
      <c r="O18" s="33">
        <v>33050</v>
      </c>
      <c r="P18" s="33">
        <v>15601</v>
      </c>
      <c r="Q18" s="34">
        <f t="shared" si="4"/>
        <v>0.47204236006051437</v>
      </c>
      <c r="R18" s="30">
        <f t="shared" si="7"/>
        <v>74041</v>
      </c>
      <c r="S18" s="30">
        <f t="shared" si="7"/>
        <v>38684</v>
      </c>
      <c r="T18" s="34">
        <f t="shared" si="5"/>
        <v>0.52246728164125278</v>
      </c>
    </row>
    <row r="19" spans="1:20" ht="15.05" customHeight="1" x14ac:dyDescent="0.35">
      <c r="A19" s="30">
        <v>11</v>
      </c>
      <c r="B19" s="29" t="s">
        <v>27</v>
      </c>
      <c r="C19" s="27">
        <v>1436</v>
      </c>
      <c r="D19" s="27">
        <v>69</v>
      </c>
      <c r="E19" s="34">
        <f t="shared" si="0"/>
        <v>4.805013927576602E-2</v>
      </c>
      <c r="F19" s="27">
        <v>7008</v>
      </c>
      <c r="G19" s="27">
        <v>248</v>
      </c>
      <c r="H19" s="34">
        <f t="shared" si="1"/>
        <v>3.5388127853881277E-2</v>
      </c>
      <c r="I19" s="27">
        <v>3593</v>
      </c>
      <c r="J19" s="27">
        <v>1089</v>
      </c>
      <c r="K19" s="34">
        <f t="shared" si="2"/>
        <v>0.30308934038408014</v>
      </c>
      <c r="L19" s="27">
        <f t="shared" si="6"/>
        <v>12037</v>
      </c>
      <c r="M19" s="27">
        <f t="shared" si="6"/>
        <v>1406</v>
      </c>
      <c r="N19" s="34">
        <f t="shared" si="3"/>
        <v>0.11680651325081</v>
      </c>
      <c r="O19" s="33">
        <v>11306</v>
      </c>
      <c r="P19" s="33">
        <v>156</v>
      </c>
      <c r="Q19" s="34">
        <f t="shared" si="4"/>
        <v>1.3797983371661065E-2</v>
      </c>
      <c r="R19" s="30">
        <f t="shared" si="7"/>
        <v>23343</v>
      </c>
      <c r="S19" s="30">
        <f t="shared" si="7"/>
        <v>1562</v>
      </c>
      <c r="T19" s="34">
        <f t="shared" si="5"/>
        <v>6.6915135158291561E-2</v>
      </c>
    </row>
    <row r="20" spans="1:20" ht="15.05" customHeight="1" x14ac:dyDescent="0.35">
      <c r="A20" s="30">
        <v>12</v>
      </c>
      <c r="B20" s="29" t="s">
        <v>28</v>
      </c>
      <c r="C20" s="27">
        <v>15691</v>
      </c>
      <c r="D20" s="27">
        <v>166</v>
      </c>
      <c r="E20" s="34">
        <f t="shared" si="0"/>
        <v>1.0579312981964184E-2</v>
      </c>
      <c r="F20" s="27">
        <v>17417</v>
      </c>
      <c r="G20" s="27">
        <v>312</v>
      </c>
      <c r="H20" s="34">
        <f t="shared" si="1"/>
        <v>1.7913532755353966E-2</v>
      </c>
      <c r="I20" s="27">
        <v>11151</v>
      </c>
      <c r="J20" s="27">
        <v>425</v>
      </c>
      <c r="K20" s="34">
        <f t="shared" si="2"/>
        <v>3.8113173706394048E-2</v>
      </c>
      <c r="L20" s="27">
        <f t="shared" si="6"/>
        <v>44259</v>
      </c>
      <c r="M20" s="27">
        <f t="shared" si="6"/>
        <v>903</v>
      </c>
      <c r="N20" s="34">
        <f t="shared" si="3"/>
        <v>2.04026299735647E-2</v>
      </c>
      <c r="O20" s="33">
        <v>35659</v>
      </c>
      <c r="P20" s="33">
        <v>468</v>
      </c>
      <c r="Q20" s="34">
        <f t="shared" si="4"/>
        <v>1.3124316441851986E-2</v>
      </c>
      <c r="R20" s="30">
        <f t="shared" si="7"/>
        <v>79918</v>
      </c>
      <c r="S20" s="30">
        <f t="shared" si="7"/>
        <v>1371</v>
      </c>
      <c r="T20" s="34">
        <f t="shared" si="5"/>
        <v>1.7155083961060087E-2</v>
      </c>
    </row>
    <row r="21" spans="1:20" ht="15.05" customHeight="1" x14ac:dyDescent="0.35">
      <c r="A21" s="30">
        <v>13</v>
      </c>
      <c r="B21" s="29" t="s">
        <v>29</v>
      </c>
      <c r="C21" s="27">
        <v>21465</v>
      </c>
      <c r="D21" s="27">
        <v>2916</v>
      </c>
      <c r="E21" s="34">
        <f t="shared" si="0"/>
        <v>0.13584905660377358</v>
      </c>
      <c r="F21" s="27">
        <v>17565</v>
      </c>
      <c r="G21" s="27">
        <v>10867</v>
      </c>
      <c r="H21" s="34">
        <f t="shared" si="1"/>
        <v>0.61867349843438657</v>
      </c>
      <c r="I21" s="27">
        <v>11597</v>
      </c>
      <c r="J21" s="27">
        <v>6493</v>
      </c>
      <c r="K21" s="34">
        <f t="shared" si="2"/>
        <v>0.55988617745968783</v>
      </c>
      <c r="L21" s="27">
        <f t="shared" si="6"/>
        <v>50627</v>
      </c>
      <c r="M21" s="27">
        <f t="shared" si="6"/>
        <v>20276</v>
      </c>
      <c r="N21" s="34">
        <f t="shared" si="3"/>
        <v>0.40049775811325972</v>
      </c>
      <c r="O21" s="33">
        <v>35659</v>
      </c>
      <c r="P21" s="33">
        <v>12362</v>
      </c>
      <c r="Q21" s="34">
        <f t="shared" si="4"/>
        <v>0.34667264926105612</v>
      </c>
      <c r="R21" s="30">
        <f t="shared" si="7"/>
        <v>86286</v>
      </c>
      <c r="S21" s="30">
        <f t="shared" si="7"/>
        <v>32638</v>
      </c>
      <c r="T21" s="34">
        <f t="shared" si="5"/>
        <v>0.37825371439167421</v>
      </c>
    </row>
    <row r="22" spans="1:20" ht="15.05" customHeight="1" x14ac:dyDescent="0.35">
      <c r="A22" s="30">
        <v>14</v>
      </c>
      <c r="B22" s="29" t="s">
        <v>30</v>
      </c>
      <c r="C22" s="27">
        <v>38962</v>
      </c>
      <c r="D22" s="27">
        <v>1951</v>
      </c>
      <c r="E22" s="34">
        <f t="shared" si="0"/>
        <v>5.0074431497356402E-2</v>
      </c>
      <c r="F22" s="27">
        <v>25009</v>
      </c>
      <c r="G22" s="27">
        <v>1766</v>
      </c>
      <c r="H22" s="34">
        <f t="shared" si="1"/>
        <v>7.0614578751649407E-2</v>
      </c>
      <c r="I22" s="27">
        <v>15050</v>
      </c>
      <c r="J22" s="27">
        <v>1375</v>
      </c>
      <c r="K22" s="34">
        <f t="shared" si="2"/>
        <v>9.1362126245847178E-2</v>
      </c>
      <c r="L22" s="27">
        <f t="shared" si="6"/>
        <v>79021</v>
      </c>
      <c r="M22" s="27">
        <f t="shared" si="6"/>
        <v>5092</v>
      </c>
      <c r="N22" s="34">
        <f t="shared" si="3"/>
        <v>6.4438566963212304E-2</v>
      </c>
      <c r="O22" s="33">
        <v>51312</v>
      </c>
      <c r="P22" s="33">
        <v>6167</v>
      </c>
      <c r="Q22" s="34">
        <f t="shared" si="4"/>
        <v>0.12018631119426255</v>
      </c>
      <c r="R22" s="30">
        <f t="shared" si="7"/>
        <v>130333</v>
      </c>
      <c r="S22" s="30">
        <f t="shared" si="7"/>
        <v>11259</v>
      </c>
      <c r="T22" s="34">
        <f t="shared" si="5"/>
        <v>8.6386410195422494E-2</v>
      </c>
    </row>
    <row r="23" spans="1:20" ht="15.05" customHeight="1" x14ac:dyDescent="0.35">
      <c r="A23" s="30">
        <v>15</v>
      </c>
      <c r="B23" s="29" t="s">
        <v>31</v>
      </c>
      <c r="C23" s="27">
        <v>28881</v>
      </c>
      <c r="D23" s="27">
        <v>5313</v>
      </c>
      <c r="E23" s="34">
        <f t="shared" si="0"/>
        <v>0.18396177417679443</v>
      </c>
      <c r="F23" s="27">
        <v>28622</v>
      </c>
      <c r="G23" s="27">
        <v>4652</v>
      </c>
      <c r="H23" s="34">
        <f t="shared" si="1"/>
        <v>0.16253231779749844</v>
      </c>
      <c r="I23" s="27">
        <v>16774</v>
      </c>
      <c r="J23" s="27">
        <v>3310</v>
      </c>
      <c r="K23" s="34">
        <f t="shared" si="2"/>
        <v>0.19732919995230713</v>
      </c>
      <c r="L23" s="27">
        <f t="shared" si="6"/>
        <v>74277</v>
      </c>
      <c r="M23" s="27">
        <f t="shared" si="6"/>
        <v>13275</v>
      </c>
      <c r="N23" s="34">
        <f t="shared" si="3"/>
        <v>0.17872288864655278</v>
      </c>
      <c r="O23" s="33">
        <v>52183</v>
      </c>
      <c r="P23" s="33">
        <v>11570</v>
      </c>
      <c r="Q23" s="34">
        <f t="shared" si="4"/>
        <v>0.22171971714926317</v>
      </c>
      <c r="R23" s="30">
        <f t="shared" si="7"/>
        <v>126460</v>
      </c>
      <c r="S23" s="30">
        <f t="shared" si="7"/>
        <v>24845</v>
      </c>
      <c r="T23" s="34">
        <f t="shared" si="5"/>
        <v>0.19646528546575992</v>
      </c>
    </row>
    <row r="24" spans="1:20" ht="15.05" customHeight="1" x14ac:dyDescent="0.35">
      <c r="A24" s="30">
        <v>16</v>
      </c>
      <c r="B24" s="29" t="s">
        <v>32</v>
      </c>
      <c r="C24" s="27">
        <v>24180</v>
      </c>
      <c r="D24" s="27">
        <v>163</v>
      </c>
      <c r="E24" s="34">
        <f t="shared" si="0"/>
        <v>6.7411083540115796E-3</v>
      </c>
      <c r="F24" s="27">
        <v>22079</v>
      </c>
      <c r="G24" s="27">
        <v>1392</v>
      </c>
      <c r="H24" s="34">
        <f t="shared" si="1"/>
        <v>6.3046333620182068E-2</v>
      </c>
      <c r="I24" s="27">
        <v>12941</v>
      </c>
      <c r="J24" s="27">
        <v>4159</v>
      </c>
      <c r="K24" s="34">
        <f t="shared" si="2"/>
        <v>0.32138165520438916</v>
      </c>
      <c r="L24" s="27">
        <f t="shared" si="6"/>
        <v>59200</v>
      </c>
      <c r="M24" s="27">
        <f t="shared" si="6"/>
        <v>5714</v>
      </c>
      <c r="N24" s="34">
        <f t="shared" si="3"/>
        <v>9.652027027027027E-2</v>
      </c>
      <c r="O24" s="33">
        <v>42615</v>
      </c>
      <c r="P24" s="33">
        <v>1133</v>
      </c>
      <c r="Q24" s="34">
        <f t="shared" si="4"/>
        <v>2.6586882553091634E-2</v>
      </c>
      <c r="R24" s="30">
        <f t="shared" si="7"/>
        <v>101815</v>
      </c>
      <c r="S24" s="30">
        <f t="shared" si="7"/>
        <v>6847</v>
      </c>
      <c r="T24" s="34">
        <f t="shared" si="5"/>
        <v>6.7249422973039333E-2</v>
      </c>
    </row>
    <row r="25" spans="1:20" ht="15.05" customHeight="1" x14ac:dyDescent="0.35">
      <c r="A25" s="30">
        <v>17</v>
      </c>
      <c r="B25" s="29" t="s">
        <v>33</v>
      </c>
      <c r="C25" s="27">
        <v>5893</v>
      </c>
      <c r="D25" s="27">
        <v>406</v>
      </c>
      <c r="E25" s="34">
        <f t="shared" si="0"/>
        <v>6.8895299507890723E-2</v>
      </c>
      <c r="F25" s="27">
        <v>4095</v>
      </c>
      <c r="G25" s="27">
        <v>6354</v>
      </c>
      <c r="H25" s="34">
        <f t="shared" si="1"/>
        <v>1.5516483516483517</v>
      </c>
      <c r="I25" s="27">
        <v>3181</v>
      </c>
      <c r="J25" s="27">
        <v>4752</v>
      </c>
      <c r="K25" s="34">
        <f t="shared" si="2"/>
        <v>1.493869852247721</v>
      </c>
      <c r="L25" s="27">
        <f t="shared" si="6"/>
        <v>13169</v>
      </c>
      <c r="M25" s="27">
        <f t="shared" si="6"/>
        <v>11512</v>
      </c>
      <c r="N25" s="34">
        <f t="shared" si="3"/>
        <v>0.87417419697775078</v>
      </c>
      <c r="O25" s="33">
        <v>10437</v>
      </c>
      <c r="P25" s="33">
        <v>2529</v>
      </c>
      <c r="Q25" s="34">
        <f t="shared" si="4"/>
        <v>0.2423110089106065</v>
      </c>
      <c r="R25" s="30">
        <f t="shared" si="7"/>
        <v>23606</v>
      </c>
      <c r="S25" s="30">
        <f t="shared" si="7"/>
        <v>14041</v>
      </c>
      <c r="T25" s="34">
        <f t="shared" si="5"/>
        <v>0.59480640515123273</v>
      </c>
    </row>
    <row r="26" spans="1:20" ht="15.05" customHeight="1" x14ac:dyDescent="0.35">
      <c r="A26" s="30">
        <v>18</v>
      </c>
      <c r="B26" s="29" t="s">
        <v>34</v>
      </c>
      <c r="C26" s="27">
        <v>30464</v>
      </c>
      <c r="D26" s="27">
        <v>3051</v>
      </c>
      <c r="E26" s="34">
        <f t="shared" si="0"/>
        <v>0.10015099789915967</v>
      </c>
      <c r="F26" s="27">
        <v>24657</v>
      </c>
      <c r="G26" s="27">
        <v>4295</v>
      </c>
      <c r="H26" s="34">
        <f t="shared" si="1"/>
        <v>0.174189885225291</v>
      </c>
      <c r="I26" s="27">
        <v>15155</v>
      </c>
      <c r="J26" s="27">
        <v>1804</v>
      </c>
      <c r="K26" s="34">
        <f t="shared" si="2"/>
        <v>0.11903662157703729</v>
      </c>
      <c r="L26" s="27">
        <f t="shared" si="6"/>
        <v>70276</v>
      </c>
      <c r="M26" s="27">
        <f t="shared" si="6"/>
        <v>9150</v>
      </c>
      <c r="N26" s="34">
        <f t="shared" si="3"/>
        <v>0.13020092207866127</v>
      </c>
      <c r="O26" s="33">
        <v>48705</v>
      </c>
      <c r="P26" s="33">
        <v>5977</v>
      </c>
      <c r="Q26" s="34">
        <f t="shared" si="4"/>
        <v>0.12271840673442151</v>
      </c>
      <c r="R26" s="30">
        <f t="shared" si="7"/>
        <v>118981</v>
      </c>
      <c r="S26" s="30">
        <f t="shared" si="7"/>
        <v>15127</v>
      </c>
      <c r="T26" s="34">
        <f t="shared" si="5"/>
        <v>0.12713794639480253</v>
      </c>
    </row>
    <row r="27" spans="1:20" ht="15.05" customHeight="1" x14ac:dyDescent="0.35">
      <c r="A27" s="30">
        <v>19</v>
      </c>
      <c r="B27" s="29" t="s">
        <v>35</v>
      </c>
      <c r="C27" s="27">
        <v>77676</v>
      </c>
      <c r="D27" s="27">
        <v>3095</v>
      </c>
      <c r="E27" s="34">
        <f t="shared" si="0"/>
        <v>3.9844997167722336E-2</v>
      </c>
      <c r="F27" s="27">
        <v>36131</v>
      </c>
      <c r="G27" s="27">
        <v>3248</v>
      </c>
      <c r="H27" s="34">
        <f t="shared" si="1"/>
        <v>8.9895103927375389E-2</v>
      </c>
      <c r="I27" s="27">
        <v>22041</v>
      </c>
      <c r="J27" s="27">
        <v>1431</v>
      </c>
      <c r="K27" s="34">
        <f t="shared" si="2"/>
        <v>6.4924458962841977E-2</v>
      </c>
      <c r="L27" s="27">
        <f t="shared" si="6"/>
        <v>135848</v>
      </c>
      <c r="M27" s="27">
        <f t="shared" si="6"/>
        <v>7774</v>
      </c>
      <c r="N27" s="34">
        <f t="shared" si="3"/>
        <v>5.7225722866733407E-2</v>
      </c>
      <c r="O27" s="33">
        <v>80013</v>
      </c>
      <c r="P27" s="33">
        <v>3852</v>
      </c>
      <c r="Q27" s="34">
        <f t="shared" si="4"/>
        <v>4.8142176896254357E-2</v>
      </c>
      <c r="R27" s="30">
        <f t="shared" si="7"/>
        <v>215861</v>
      </c>
      <c r="S27" s="30">
        <f t="shared" si="7"/>
        <v>11626</v>
      </c>
      <c r="T27" s="34">
        <f t="shared" si="5"/>
        <v>5.3858733166250505E-2</v>
      </c>
    </row>
    <row r="28" spans="1:20" ht="15.05" customHeight="1" x14ac:dyDescent="0.35">
      <c r="A28" s="30">
        <v>20</v>
      </c>
      <c r="B28" s="29" t="s">
        <v>36</v>
      </c>
      <c r="C28" s="27">
        <v>12615</v>
      </c>
      <c r="D28" s="27">
        <v>481</v>
      </c>
      <c r="E28" s="34">
        <f t="shared" si="0"/>
        <v>3.8129211256440747E-2</v>
      </c>
      <c r="F28" s="27">
        <v>17202</v>
      </c>
      <c r="G28" s="27">
        <v>1250</v>
      </c>
      <c r="H28" s="34">
        <f t="shared" si="1"/>
        <v>7.2665969073363562E-2</v>
      </c>
      <c r="I28" s="27">
        <v>8566</v>
      </c>
      <c r="J28" s="27">
        <v>312</v>
      </c>
      <c r="K28" s="34">
        <f t="shared" si="2"/>
        <v>3.6423067943030588E-2</v>
      </c>
      <c r="L28" s="27">
        <f t="shared" si="6"/>
        <v>38383</v>
      </c>
      <c r="M28" s="27">
        <f t="shared" si="6"/>
        <v>2043</v>
      </c>
      <c r="N28" s="34">
        <f t="shared" si="3"/>
        <v>5.3226688898731209E-2</v>
      </c>
      <c r="O28" s="33">
        <v>28700</v>
      </c>
      <c r="P28" s="33">
        <v>182</v>
      </c>
      <c r="Q28" s="34">
        <f t="shared" si="4"/>
        <v>6.3414634146341468E-3</v>
      </c>
      <c r="R28" s="30">
        <f t="shared" si="7"/>
        <v>67083</v>
      </c>
      <c r="S28" s="30">
        <f t="shared" si="7"/>
        <v>2225</v>
      </c>
      <c r="T28" s="34">
        <f t="shared" si="5"/>
        <v>3.3167866672629429E-2</v>
      </c>
    </row>
    <row r="29" spans="1:20" ht="15.05" customHeight="1" x14ac:dyDescent="0.35">
      <c r="A29" s="30">
        <v>21</v>
      </c>
      <c r="B29" s="29" t="s">
        <v>37</v>
      </c>
      <c r="C29" s="27">
        <v>35240</v>
      </c>
      <c r="D29" s="27">
        <v>6167</v>
      </c>
      <c r="E29" s="34">
        <f t="shared" si="0"/>
        <v>0.17499999999999999</v>
      </c>
      <c r="F29" s="27">
        <v>26720</v>
      </c>
      <c r="G29" s="27">
        <v>6887</v>
      </c>
      <c r="H29" s="34">
        <f t="shared" si="1"/>
        <v>0.25774700598802397</v>
      </c>
      <c r="I29" s="27">
        <v>16919</v>
      </c>
      <c r="J29" s="27">
        <v>2723</v>
      </c>
      <c r="K29" s="34">
        <f t="shared" si="2"/>
        <v>0.16094331816301199</v>
      </c>
      <c r="L29" s="27">
        <f t="shared" si="6"/>
        <v>78879</v>
      </c>
      <c r="M29" s="27">
        <f t="shared" si="6"/>
        <v>15777</v>
      </c>
      <c r="N29" s="34">
        <f t="shared" si="3"/>
        <v>0.20001521317460921</v>
      </c>
      <c r="O29" s="33">
        <v>52183</v>
      </c>
      <c r="P29" s="33">
        <v>2230</v>
      </c>
      <c r="Q29" s="34">
        <f t="shared" si="4"/>
        <v>4.2734223789356686E-2</v>
      </c>
      <c r="R29" s="30">
        <f t="shared" si="7"/>
        <v>131062</v>
      </c>
      <c r="S29" s="30">
        <f t="shared" si="7"/>
        <v>18007</v>
      </c>
      <c r="T29" s="34">
        <f t="shared" si="5"/>
        <v>0.13739298957745189</v>
      </c>
    </row>
    <row r="30" spans="1:20" ht="15.05" customHeight="1" x14ac:dyDescent="0.35">
      <c r="A30" s="30"/>
      <c r="B30" s="29" t="s">
        <v>38</v>
      </c>
      <c r="C30" s="27">
        <f>SUM(C8:C29)</f>
        <v>3297721</v>
      </c>
      <c r="D30" s="27">
        <f t="shared" ref="D30:P30" si="8">SUM(D8:D29)</f>
        <v>441246</v>
      </c>
      <c r="E30" s="34">
        <f t="shared" si="0"/>
        <v>0.13380331447081181</v>
      </c>
      <c r="F30" s="27">
        <f t="shared" si="8"/>
        <v>1469790</v>
      </c>
      <c r="G30" s="27">
        <f t="shared" si="8"/>
        <v>434711</v>
      </c>
      <c r="H30" s="34">
        <f t="shared" si="1"/>
        <v>0.29576402071044161</v>
      </c>
      <c r="I30" s="27">
        <f t="shared" si="8"/>
        <v>1004705</v>
      </c>
      <c r="J30" s="27">
        <f t="shared" si="8"/>
        <v>248321</v>
      </c>
      <c r="K30" s="34">
        <f t="shared" si="2"/>
        <v>0.24715812104050441</v>
      </c>
      <c r="L30" s="27">
        <f t="shared" si="8"/>
        <v>5772216</v>
      </c>
      <c r="M30" s="27">
        <f t="shared" si="8"/>
        <v>1124278</v>
      </c>
      <c r="N30" s="34">
        <f t="shared" si="3"/>
        <v>0.1947740694388429</v>
      </c>
      <c r="O30" s="27">
        <f t="shared" si="8"/>
        <v>3363423</v>
      </c>
      <c r="P30" s="27">
        <f t="shared" si="8"/>
        <v>617370</v>
      </c>
      <c r="Q30" s="34">
        <f t="shared" si="4"/>
        <v>0.18355407571393786</v>
      </c>
      <c r="R30" s="30">
        <f t="shared" si="7"/>
        <v>9135639</v>
      </c>
      <c r="S30" s="30">
        <f t="shared" si="7"/>
        <v>1741648</v>
      </c>
      <c r="T30" s="34">
        <f t="shared" si="5"/>
        <v>0.19064325987487027</v>
      </c>
    </row>
    <row r="31" spans="1:20" ht="15.05" customHeight="1" x14ac:dyDescent="0.35">
      <c r="A31" s="30"/>
      <c r="B31" s="29" t="s">
        <v>39</v>
      </c>
      <c r="C31" s="27"/>
      <c r="D31" s="27"/>
      <c r="E31" s="34"/>
      <c r="F31" s="27"/>
      <c r="G31" s="27"/>
      <c r="H31" s="34"/>
      <c r="I31" s="27"/>
      <c r="J31" s="27"/>
      <c r="K31" s="34"/>
      <c r="L31" s="27">
        <f t="shared" si="6"/>
        <v>0</v>
      </c>
      <c r="M31" s="27">
        <f t="shared" si="6"/>
        <v>0</v>
      </c>
      <c r="N31" s="34"/>
      <c r="O31" s="33"/>
      <c r="P31" s="33"/>
      <c r="Q31" s="34"/>
      <c r="R31" s="30"/>
      <c r="S31" s="30"/>
      <c r="T31" s="34"/>
    </row>
    <row r="32" spans="1:20" ht="15.05" customHeight="1" x14ac:dyDescent="0.35">
      <c r="A32" s="30">
        <v>22</v>
      </c>
      <c r="B32" s="29" t="s">
        <v>40</v>
      </c>
      <c r="C32" s="27">
        <v>28744</v>
      </c>
      <c r="D32" s="27">
        <v>8022</v>
      </c>
      <c r="E32" s="34">
        <f t="shared" si="0"/>
        <v>0.27908433064291677</v>
      </c>
      <c r="F32" s="27">
        <v>66673</v>
      </c>
      <c r="G32" s="27">
        <v>40038</v>
      </c>
      <c r="H32" s="34">
        <f t="shared" si="1"/>
        <v>0.60051295126962934</v>
      </c>
      <c r="I32" s="27">
        <v>21397</v>
      </c>
      <c r="J32" s="27">
        <v>470</v>
      </c>
      <c r="K32" s="34">
        <f t="shared" si="2"/>
        <v>2.1965696125625087E-2</v>
      </c>
      <c r="L32" s="27">
        <f t="shared" si="6"/>
        <v>116814</v>
      </c>
      <c r="M32" s="27">
        <f t="shared" si="6"/>
        <v>48530</v>
      </c>
      <c r="N32" s="34">
        <f t="shared" si="3"/>
        <v>0.41544677863954665</v>
      </c>
      <c r="O32" s="33">
        <v>66967</v>
      </c>
      <c r="P32" s="33">
        <v>36000</v>
      </c>
      <c r="Q32" s="34">
        <f t="shared" si="4"/>
        <v>0.53757821016321472</v>
      </c>
      <c r="R32" s="30">
        <f t="shared" si="7"/>
        <v>183781</v>
      </c>
      <c r="S32" s="30">
        <f t="shared" si="7"/>
        <v>84530</v>
      </c>
      <c r="T32" s="34">
        <f t="shared" si="5"/>
        <v>0.4599496139426818</v>
      </c>
    </row>
    <row r="33" spans="1:20" ht="15.05" customHeight="1" x14ac:dyDescent="0.35">
      <c r="A33" s="30">
        <v>23</v>
      </c>
      <c r="B33" s="29" t="s">
        <v>41</v>
      </c>
      <c r="C33" s="27">
        <v>3268</v>
      </c>
      <c r="D33" s="27">
        <v>588</v>
      </c>
      <c r="E33" s="34">
        <f t="shared" si="0"/>
        <v>0.1799265605875153</v>
      </c>
      <c r="F33" s="27">
        <v>3107</v>
      </c>
      <c r="G33" s="27">
        <v>3042</v>
      </c>
      <c r="H33" s="34">
        <f t="shared" si="1"/>
        <v>0.97907949790794979</v>
      </c>
      <c r="I33" s="27">
        <v>2128</v>
      </c>
      <c r="J33" s="27">
        <v>368</v>
      </c>
      <c r="K33" s="34">
        <f t="shared" si="2"/>
        <v>0.17293233082706766</v>
      </c>
      <c r="L33" s="27">
        <f t="shared" si="6"/>
        <v>8503</v>
      </c>
      <c r="M33" s="27">
        <f t="shared" si="6"/>
        <v>3998</v>
      </c>
      <c r="N33" s="34">
        <f t="shared" si="3"/>
        <v>0.47018699282606141</v>
      </c>
      <c r="O33" s="33">
        <v>6957</v>
      </c>
      <c r="P33" s="33">
        <v>4037</v>
      </c>
      <c r="Q33" s="34">
        <f t="shared" si="4"/>
        <v>0.58027885582866179</v>
      </c>
      <c r="R33" s="30">
        <f t="shared" si="7"/>
        <v>15460</v>
      </c>
      <c r="S33" s="30">
        <f t="shared" si="7"/>
        <v>8035</v>
      </c>
      <c r="T33" s="34">
        <f t="shared" si="5"/>
        <v>0.51972833117723161</v>
      </c>
    </row>
    <row r="34" spans="1:20" ht="15.05" customHeight="1" x14ac:dyDescent="0.35">
      <c r="A34" s="30">
        <v>24</v>
      </c>
      <c r="B34" s="29" t="s">
        <v>42</v>
      </c>
      <c r="C34" s="27">
        <v>345</v>
      </c>
      <c r="D34" s="27">
        <v>0</v>
      </c>
      <c r="E34" s="34">
        <f t="shared" si="0"/>
        <v>0</v>
      </c>
      <c r="F34" s="27">
        <v>1139</v>
      </c>
      <c r="G34" s="27">
        <v>0</v>
      </c>
      <c r="H34" s="34">
        <f t="shared" si="1"/>
        <v>0</v>
      </c>
      <c r="I34" s="27">
        <v>370</v>
      </c>
      <c r="J34" s="27">
        <v>0</v>
      </c>
      <c r="K34" s="34">
        <f t="shared" si="2"/>
        <v>0</v>
      </c>
      <c r="L34" s="27">
        <f t="shared" si="6"/>
        <v>1854</v>
      </c>
      <c r="M34" s="27">
        <f t="shared" si="6"/>
        <v>0</v>
      </c>
      <c r="N34" s="34">
        <f t="shared" si="3"/>
        <v>0</v>
      </c>
      <c r="O34" s="33">
        <v>870</v>
      </c>
      <c r="P34" s="33">
        <v>0</v>
      </c>
      <c r="Q34" s="34">
        <f t="shared" si="4"/>
        <v>0</v>
      </c>
      <c r="R34" s="30">
        <f t="shared" si="7"/>
        <v>2724</v>
      </c>
      <c r="S34" s="30">
        <f t="shared" si="7"/>
        <v>0</v>
      </c>
      <c r="T34" s="34">
        <f t="shared" si="5"/>
        <v>0</v>
      </c>
    </row>
    <row r="35" spans="1:20" ht="15.05" customHeight="1" x14ac:dyDescent="0.35">
      <c r="A35" s="30">
        <v>25</v>
      </c>
      <c r="B35" s="29" t="s">
        <v>43</v>
      </c>
      <c r="C35" s="27">
        <v>0</v>
      </c>
      <c r="D35" s="27">
        <v>0</v>
      </c>
      <c r="E35" s="34" t="e">
        <f t="shared" si="0"/>
        <v>#DIV/0!</v>
      </c>
      <c r="F35" s="27">
        <v>1209</v>
      </c>
      <c r="G35" s="27">
        <v>607</v>
      </c>
      <c r="H35" s="34">
        <f t="shared" si="1"/>
        <v>0.50206782464846977</v>
      </c>
      <c r="I35" s="27">
        <v>370</v>
      </c>
      <c r="J35" s="27">
        <v>34</v>
      </c>
      <c r="K35" s="34">
        <f t="shared" si="2"/>
        <v>9.1891891891891897E-2</v>
      </c>
      <c r="L35" s="27">
        <f t="shared" si="6"/>
        <v>1579</v>
      </c>
      <c r="M35" s="27">
        <f t="shared" si="6"/>
        <v>641</v>
      </c>
      <c r="N35" s="34">
        <f t="shared" si="3"/>
        <v>0.4059531348955035</v>
      </c>
      <c r="O35" s="33">
        <v>870</v>
      </c>
      <c r="P35" s="33">
        <v>95</v>
      </c>
      <c r="Q35" s="34">
        <f t="shared" si="4"/>
        <v>0.10919540229885058</v>
      </c>
      <c r="R35" s="30">
        <f t="shared" si="7"/>
        <v>2449</v>
      </c>
      <c r="S35" s="30">
        <f t="shared" si="7"/>
        <v>736</v>
      </c>
      <c r="T35" s="34">
        <f t="shared" si="5"/>
        <v>0.30053082890975907</v>
      </c>
    </row>
    <row r="36" spans="1:20" ht="15.05" customHeight="1" x14ac:dyDescent="0.35">
      <c r="A36" s="30">
        <v>26</v>
      </c>
      <c r="B36" s="29" t="s">
        <v>44</v>
      </c>
      <c r="C36" s="27">
        <v>31365</v>
      </c>
      <c r="D36" s="27">
        <v>5157</v>
      </c>
      <c r="E36" s="34">
        <f t="shared" si="0"/>
        <v>0.16441893830703014</v>
      </c>
      <c r="F36" s="27">
        <v>36946</v>
      </c>
      <c r="G36" s="27">
        <v>3366</v>
      </c>
      <c r="H36" s="34">
        <f t="shared" si="1"/>
        <v>9.1105938396578795E-2</v>
      </c>
      <c r="I36" s="27">
        <v>18764</v>
      </c>
      <c r="J36" s="27">
        <v>8792</v>
      </c>
      <c r="K36" s="34">
        <f t="shared" si="2"/>
        <v>0.46855681091451717</v>
      </c>
      <c r="L36" s="27">
        <f t="shared" si="6"/>
        <v>87075</v>
      </c>
      <c r="M36" s="27">
        <f t="shared" si="6"/>
        <v>17315</v>
      </c>
      <c r="N36" s="34">
        <f t="shared" si="3"/>
        <v>0.19885156474303761</v>
      </c>
      <c r="O36" s="33">
        <v>62619</v>
      </c>
      <c r="P36" s="33">
        <v>9222</v>
      </c>
      <c r="Q36" s="34">
        <f t="shared" si="4"/>
        <v>0.14727159488334213</v>
      </c>
      <c r="R36" s="30">
        <f t="shared" si="7"/>
        <v>149694</v>
      </c>
      <c r="S36" s="30">
        <f t="shared" si="7"/>
        <v>26537</v>
      </c>
      <c r="T36" s="34">
        <f t="shared" si="5"/>
        <v>0.1772749742808663</v>
      </c>
    </row>
    <row r="37" spans="1:20" ht="15.05" customHeight="1" x14ac:dyDescent="0.35">
      <c r="A37" s="30">
        <v>27</v>
      </c>
      <c r="B37" s="29" t="s">
        <v>45</v>
      </c>
      <c r="C37" s="27">
        <v>64080</v>
      </c>
      <c r="D37" s="27">
        <v>15935</v>
      </c>
      <c r="E37" s="34">
        <f t="shared" si="0"/>
        <v>0.24867353308364545</v>
      </c>
      <c r="F37" s="27">
        <v>56443</v>
      </c>
      <c r="G37" s="27">
        <v>22547</v>
      </c>
      <c r="H37" s="34">
        <f t="shared" si="1"/>
        <v>0.39946494693761847</v>
      </c>
      <c r="I37" s="27">
        <v>21547</v>
      </c>
      <c r="J37" s="27">
        <v>106</v>
      </c>
      <c r="K37" s="34">
        <f t="shared" si="2"/>
        <v>4.9194783496542445E-3</v>
      </c>
      <c r="L37" s="27">
        <f t="shared" si="6"/>
        <v>142070</v>
      </c>
      <c r="M37" s="27">
        <f t="shared" si="6"/>
        <v>38588</v>
      </c>
      <c r="N37" s="34">
        <f t="shared" si="3"/>
        <v>0.27161258534525234</v>
      </c>
      <c r="O37" s="33">
        <v>71317</v>
      </c>
      <c r="P37" s="33">
        <v>87981</v>
      </c>
      <c r="Q37" s="34">
        <f t="shared" si="4"/>
        <v>1.2336609784483363</v>
      </c>
      <c r="R37" s="30">
        <f t="shared" si="7"/>
        <v>213387</v>
      </c>
      <c r="S37" s="30">
        <f t="shared" si="7"/>
        <v>126569</v>
      </c>
      <c r="T37" s="34">
        <f t="shared" si="5"/>
        <v>0.59314297497035906</v>
      </c>
    </row>
    <row r="38" spans="1:20" ht="15.05" customHeight="1" x14ac:dyDescent="0.35">
      <c r="A38" s="30">
        <v>28</v>
      </c>
      <c r="B38" s="29" t="s">
        <v>46</v>
      </c>
      <c r="C38" s="27">
        <v>29638</v>
      </c>
      <c r="D38" s="27">
        <v>0</v>
      </c>
      <c r="E38" s="34">
        <f t="shared" si="0"/>
        <v>0</v>
      </c>
      <c r="F38" s="27">
        <v>55534</v>
      </c>
      <c r="G38" s="27">
        <v>0</v>
      </c>
      <c r="H38" s="34">
        <f t="shared" si="1"/>
        <v>0</v>
      </c>
      <c r="I38" s="27">
        <v>4928</v>
      </c>
      <c r="J38" s="27">
        <v>0</v>
      </c>
      <c r="K38" s="34">
        <f t="shared" si="2"/>
        <v>0</v>
      </c>
      <c r="L38" s="27">
        <f t="shared" si="6"/>
        <v>90100</v>
      </c>
      <c r="M38" s="27">
        <f t="shared" si="6"/>
        <v>0</v>
      </c>
      <c r="N38" s="34">
        <f t="shared" si="3"/>
        <v>0</v>
      </c>
      <c r="O38" s="33">
        <v>13916</v>
      </c>
      <c r="P38" s="33">
        <v>0</v>
      </c>
      <c r="Q38" s="34">
        <f t="shared" si="4"/>
        <v>0</v>
      </c>
      <c r="R38" s="30">
        <f t="shared" si="7"/>
        <v>104016</v>
      </c>
      <c r="S38" s="30">
        <f t="shared" si="7"/>
        <v>0</v>
      </c>
      <c r="T38" s="34">
        <f t="shared" si="5"/>
        <v>0</v>
      </c>
    </row>
    <row r="39" spans="1:20" ht="15.05" customHeight="1" x14ac:dyDescent="0.35">
      <c r="A39" s="30">
        <v>29</v>
      </c>
      <c r="B39" s="29" t="s">
        <v>47</v>
      </c>
      <c r="C39" s="27">
        <v>0</v>
      </c>
      <c r="D39" s="27">
        <v>0</v>
      </c>
      <c r="E39" s="34" t="e">
        <f t="shared" si="0"/>
        <v>#DIV/0!</v>
      </c>
      <c r="F39" s="27">
        <v>509</v>
      </c>
      <c r="G39" s="27">
        <v>35</v>
      </c>
      <c r="H39" s="34">
        <f t="shared" si="1"/>
        <v>6.8762278978389005E-2</v>
      </c>
      <c r="I39" s="27">
        <v>370</v>
      </c>
      <c r="J39" s="27">
        <v>0</v>
      </c>
      <c r="K39" s="34">
        <f t="shared" si="2"/>
        <v>0</v>
      </c>
      <c r="L39" s="27">
        <f t="shared" si="6"/>
        <v>879</v>
      </c>
      <c r="M39" s="27">
        <f t="shared" si="6"/>
        <v>35</v>
      </c>
      <c r="N39" s="34">
        <f t="shared" si="3"/>
        <v>3.981797497155859E-2</v>
      </c>
      <c r="O39" s="33">
        <v>870</v>
      </c>
      <c r="P39" s="33">
        <v>0</v>
      </c>
      <c r="Q39" s="34">
        <f t="shared" si="4"/>
        <v>0</v>
      </c>
      <c r="R39" s="30">
        <f t="shared" si="7"/>
        <v>1749</v>
      </c>
      <c r="S39" s="30">
        <f t="shared" si="7"/>
        <v>35</v>
      </c>
      <c r="T39" s="34">
        <f t="shared" si="5"/>
        <v>2.0011435105774727E-2</v>
      </c>
    </row>
    <row r="40" spans="1:20" ht="15.05" customHeight="1" x14ac:dyDescent="0.35">
      <c r="A40" s="30">
        <v>30</v>
      </c>
      <c r="B40" s="29" t="s">
        <v>48</v>
      </c>
      <c r="C40" s="27">
        <v>9477</v>
      </c>
      <c r="D40" s="27">
        <v>0</v>
      </c>
      <c r="E40" s="34">
        <f t="shared" si="0"/>
        <v>0</v>
      </c>
      <c r="F40" s="27">
        <v>5475</v>
      </c>
      <c r="G40" s="27">
        <v>0</v>
      </c>
      <c r="H40" s="34">
        <f t="shared" si="1"/>
        <v>0</v>
      </c>
      <c r="I40" s="27">
        <v>2468</v>
      </c>
      <c r="J40" s="27">
        <v>0</v>
      </c>
      <c r="K40" s="34">
        <f t="shared" si="2"/>
        <v>0</v>
      </c>
      <c r="L40" s="27">
        <f t="shared" si="6"/>
        <v>17420</v>
      </c>
      <c r="M40" s="27">
        <f t="shared" si="6"/>
        <v>0</v>
      </c>
      <c r="N40" s="34">
        <f t="shared" si="3"/>
        <v>0</v>
      </c>
      <c r="O40" s="33">
        <v>7828</v>
      </c>
      <c r="P40" s="33">
        <v>0</v>
      </c>
      <c r="Q40" s="34">
        <f t="shared" si="4"/>
        <v>0</v>
      </c>
      <c r="R40" s="30">
        <f t="shared" si="7"/>
        <v>25248</v>
      </c>
      <c r="S40" s="30">
        <f t="shared" si="7"/>
        <v>0</v>
      </c>
      <c r="T40" s="34">
        <f t="shared" si="5"/>
        <v>0</v>
      </c>
    </row>
    <row r="41" spans="1:20" ht="15.05" customHeight="1" x14ac:dyDescent="0.35">
      <c r="A41" s="30">
        <v>31</v>
      </c>
      <c r="B41" s="29" t="s">
        <v>49</v>
      </c>
      <c r="C41" s="27">
        <v>1841</v>
      </c>
      <c r="D41" s="27">
        <v>2316</v>
      </c>
      <c r="E41" s="34">
        <f t="shared" si="0"/>
        <v>1.2580119500271592</v>
      </c>
      <c r="F41" s="27">
        <v>846</v>
      </c>
      <c r="G41" s="27">
        <v>113</v>
      </c>
      <c r="H41" s="34">
        <f t="shared" si="1"/>
        <v>0.13356973995271867</v>
      </c>
      <c r="I41" s="27">
        <v>742</v>
      </c>
      <c r="J41" s="27">
        <v>0</v>
      </c>
      <c r="K41" s="34">
        <f t="shared" si="2"/>
        <v>0</v>
      </c>
      <c r="L41" s="27">
        <f t="shared" si="6"/>
        <v>3429</v>
      </c>
      <c r="M41" s="27">
        <f t="shared" si="6"/>
        <v>2429</v>
      </c>
      <c r="N41" s="34">
        <f t="shared" si="3"/>
        <v>0.70836978710994458</v>
      </c>
      <c r="O41" s="33">
        <v>1739</v>
      </c>
      <c r="P41" s="33">
        <v>1516</v>
      </c>
      <c r="Q41" s="34">
        <f t="shared" si="4"/>
        <v>0.87176538240368029</v>
      </c>
      <c r="R41" s="30">
        <f t="shared" si="7"/>
        <v>5168</v>
      </c>
      <c r="S41" s="30">
        <f t="shared" si="7"/>
        <v>3945</v>
      </c>
      <c r="T41" s="34">
        <f t="shared" si="5"/>
        <v>0.76335139318885448</v>
      </c>
    </row>
    <row r="42" spans="1:20" ht="15.05" customHeight="1" x14ac:dyDescent="0.35">
      <c r="A42" s="30">
        <v>32</v>
      </c>
      <c r="B42" s="29" t="s">
        <v>50</v>
      </c>
      <c r="C42" s="27">
        <v>131058</v>
      </c>
      <c r="D42" s="27">
        <v>63916</v>
      </c>
      <c r="E42" s="34">
        <f t="shared" si="0"/>
        <v>0.4876924720352821</v>
      </c>
      <c r="F42" s="27">
        <v>78177</v>
      </c>
      <c r="G42" s="27">
        <v>54055</v>
      </c>
      <c r="H42" s="34">
        <f t="shared" si="1"/>
        <v>0.69144377502334442</v>
      </c>
      <c r="I42" s="27">
        <v>18327</v>
      </c>
      <c r="J42" s="27">
        <v>878</v>
      </c>
      <c r="K42" s="34">
        <f t="shared" si="2"/>
        <v>4.7907458940361212E-2</v>
      </c>
      <c r="L42" s="27">
        <f t="shared" si="6"/>
        <v>227562</v>
      </c>
      <c r="M42" s="27">
        <f t="shared" si="6"/>
        <v>118849</v>
      </c>
      <c r="N42" s="34">
        <f t="shared" si="3"/>
        <v>0.52227085365746473</v>
      </c>
      <c r="O42" s="33">
        <v>65227</v>
      </c>
      <c r="P42" s="33">
        <v>871</v>
      </c>
      <c r="Q42" s="34">
        <f t="shared" si="4"/>
        <v>1.3353365937418553E-2</v>
      </c>
      <c r="R42" s="30">
        <f t="shared" si="7"/>
        <v>292789</v>
      </c>
      <c r="S42" s="30">
        <f t="shared" si="7"/>
        <v>119720</v>
      </c>
      <c r="T42" s="34">
        <f t="shared" si="5"/>
        <v>0.40889514291862056</v>
      </c>
    </row>
    <row r="43" spans="1:20" ht="15.05" customHeight="1" x14ac:dyDescent="0.35">
      <c r="A43" s="30">
        <v>33</v>
      </c>
      <c r="B43" s="29" t="s">
        <v>51</v>
      </c>
      <c r="C43" s="27">
        <v>0</v>
      </c>
      <c r="D43" s="27">
        <v>0</v>
      </c>
      <c r="E43" s="34" t="e">
        <f t="shared" si="0"/>
        <v>#DIV/0!</v>
      </c>
      <c r="F43" s="27">
        <v>1000</v>
      </c>
      <c r="G43" s="27">
        <v>0</v>
      </c>
      <c r="H43" s="34">
        <f t="shared" si="1"/>
        <v>0</v>
      </c>
      <c r="I43" s="27">
        <v>0</v>
      </c>
      <c r="J43" s="27">
        <v>0</v>
      </c>
      <c r="K43" s="34" t="e">
        <f t="shared" si="2"/>
        <v>#DIV/0!</v>
      </c>
      <c r="L43" s="27">
        <f t="shared" si="6"/>
        <v>1000</v>
      </c>
      <c r="M43" s="27">
        <f t="shared" si="6"/>
        <v>0</v>
      </c>
      <c r="N43" s="34">
        <f t="shared" si="3"/>
        <v>0</v>
      </c>
      <c r="O43" s="33">
        <v>0</v>
      </c>
      <c r="P43" s="33">
        <v>0</v>
      </c>
      <c r="Q43" s="34" t="e">
        <f t="shared" si="4"/>
        <v>#DIV/0!</v>
      </c>
      <c r="R43" s="30">
        <f t="shared" si="7"/>
        <v>1000</v>
      </c>
      <c r="S43" s="30">
        <f t="shared" si="7"/>
        <v>0</v>
      </c>
      <c r="T43" s="34">
        <f t="shared" si="5"/>
        <v>0</v>
      </c>
    </row>
    <row r="44" spans="1:20" ht="15.05" customHeight="1" x14ac:dyDescent="0.35">
      <c r="A44" s="30"/>
      <c r="B44" s="29" t="s">
        <v>52</v>
      </c>
      <c r="C44" s="27">
        <f>SUM(C32:C43)</f>
        <v>299816</v>
      </c>
      <c r="D44" s="27">
        <f t="shared" ref="D44:P44" si="9">SUM(D32:D43)</f>
        <v>95934</v>
      </c>
      <c r="E44" s="34">
        <f t="shared" si="0"/>
        <v>0.31997625210128877</v>
      </c>
      <c r="F44" s="27">
        <f t="shared" si="9"/>
        <v>307058</v>
      </c>
      <c r="G44" s="27">
        <f t="shared" si="9"/>
        <v>123803</v>
      </c>
      <c r="H44" s="34">
        <f t="shared" si="1"/>
        <v>0.40319092809827461</v>
      </c>
      <c r="I44" s="27">
        <f t="shared" si="9"/>
        <v>91411</v>
      </c>
      <c r="J44" s="27">
        <f t="shared" si="9"/>
        <v>10648</v>
      </c>
      <c r="K44" s="34">
        <f t="shared" si="2"/>
        <v>0.11648488693920862</v>
      </c>
      <c r="L44" s="27">
        <f t="shared" si="6"/>
        <v>698285</v>
      </c>
      <c r="M44" s="27">
        <f t="shared" si="6"/>
        <v>230385</v>
      </c>
      <c r="N44" s="34">
        <f t="shared" si="3"/>
        <v>0.32992975647479184</v>
      </c>
      <c r="O44" s="27">
        <f t="shared" si="9"/>
        <v>299180</v>
      </c>
      <c r="P44" s="27">
        <f t="shared" si="9"/>
        <v>139722</v>
      </c>
      <c r="Q44" s="34">
        <f t="shared" si="4"/>
        <v>0.46701651179891707</v>
      </c>
      <c r="R44" s="30">
        <f t="shared" si="7"/>
        <v>997465</v>
      </c>
      <c r="S44" s="30">
        <f t="shared" si="7"/>
        <v>370107</v>
      </c>
      <c r="T44" s="34">
        <f t="shared" si="5"/>
        <v>0.37104760568039979</v>
      </c>
    </row>
    <row r="45" spans="1:20" ht="15.05" customHeight="1" x14ac:dyDescent="0.35">
      <c r="A45" s="43" t="s">
        <v>53</v>
      </c>
      <c r="B45" s="44"/>
      <c r="C45" s="27">
        <f>SUM(C30,C44)</f>
        <v>3597537</v>
      </c>
      <c r="D45" s="27">
        <f>SUM(D30,D44)</f>
        <v>537180</v>
      </c>
      <c r="E45" s="34">
        <f t="shared" si="0"/>
        <v>0.14931882562986842</v>
      </c>
      <c r="F45" s="27">
        <f>SUM(F30,F44)</f>
        <v>1776848</v>
      </c>
      <c r="G45" s="27">
        <f>SUM(G30,G44)</f>
        <v>558514</v>
      </c>
      <c r="H45" s="34">
        <f t="shared" si="1"/>
        <v>0.31432851881534041</v>
      </c>
      <c r="I45" s="27">
        <f>SUM(I30,I44)</f>
        <v>1096116</v>
      </c>
      <c r="J45" s="27">
        <f>SUM(J30,J44)</f>
        <v>258969</v>
      </c>
      <c r="K45" s="34">
        <f t="shared" si="2"/>
        <v>0.23626057825996519</v>
      </c>
      <c r="L45" s="27">
        <f t="shared" si="6"/>
        <v>6470501</v>
      </c>
      <c r="M45" s="27">
        <f t="shared" si="6"/>
        <v>1354663</v>
      </c>
      <c r="N45" s="34">
        <f t="shared" si="3"/>
        <v>0.20935983164209387</v>
      </c>
      <c r="O45" s="27">
        <f>SUM(O30,O44)</f>
        <v>3662603</v>
      </c>
      <c r="P45" s="27">
        <f>SUM(P30,P44)</f>
        <v>757092</v>
      </c>
      <c r="Q45" s="34">
        <f t="shared" si="4"/>
        <v>0.20670872600715939</v>
      </c>
      <c r="R45" s="30">
        <f t="shared" si="7"/>
        <v>10133104</v>
      </c>
      <c r="S45" s="30">
        <f>SUM(P45+M45)</f>
        <v>2111755</v>
      </c>
      <c r="T45" s="34">
        <f t="shared" si="5"/>
        <v>0.20840159145706982</v>
      </c>
    </row>
    <row r="46" spans="1:20" ht="15.05" customHeight="1" x14ac:dyDescent="0.35">
      <c r="A46" s="30"/>
      <c r="B46" s="30" t="s">
        <v>54</v>
      </c>
      <c r="C46" s="27"/>
      <c r="D46" s="27"/>
      <c r="E46" s="34"/>
      <c r="F46" s="27"/>
      <c r="G46" s="27"/>
      <c r="H46" s="34"/>
      <c r="I46" s="27"/>
      <c r="J46" s="27"/>
      <c r="K46" s="34"/>
      <c r="L46" s="27"/>
      <c r="M46" s="27"/>
      <c r="N46" s="34"/>
      <c r="O46" s="33"/>
      <c r="P46" s="33"/>
      <c r="Q46" s="34"/>
      <c r="R46" s="30"/>
      <c r="S46" s="30"/>
      <c r="T46" s="34"/>
    </row>
    <row r="47" spans="1:20" ht="15.05" customHeight="1" x14ac:dyDescent="0.35">
      <c r="A47" s="30">
        <v>34</v>
      </c>
      <c r="B47" s="29" t="s">
        <v>55</v>
      </c>
      <c r="C47" s="27">
        <v>197963</v>
      </c>
      <c r="D47" s="27">
        <v>9048</v>
      </c>
      <c r="E47" s="34">
        <f t="shared" si="0"/>
        <v>4.5705510625722992E-2</v>
      </c>
      <c r="F47" s="27">
        <v>0</v>
      </c>
      <c r="G47" s="27">
        <v>0</v>
      </c>
      <c r="H47" s="34" t="e">
        <f t="shared" si="1"/>
        <v>#DIV/0!</v>
      </c>
      <c r="I47" s="27">
        <v>0</v>
      </c>
      <c r="J47" s="27">
        <v>110</v>
      </c>
      <c r="K47" s="34" t="e">
        <f t="shared" si="2"/>
        <v>#DIV/0!</v>
      </c>
      <c r="L47" s="27">
        <f t="shared" si="6"/>
        <v>197963</v>
      </c>
      <c r="M47" s="27">
        <f t="shared" si="6"/>
        <v>9158</v>
      </c>
      <c r="N47" s="34">
        <f t="shared" si="3"/>
        <v>4.6261170016619266E-2</v>
      </c>
      <c r="O47" s="33">
        <v>0</v>
      </c>
      <c r="P47" s="33">
        <v>784</v>
      </c>
      <c r="Q47" s="34" t="e">
        <f t="shared" si="4"/>
        <v>#DIV/0!</v>
      </c>
      <c r="R47" s="30">
        <f t="shared" si="7"/>
        <v>197963</v>
      </c>
      <c r="S47" s="30">
        <f t="shared" si="7"/>
        <v>9942</v>
      </c>
      <c r="T47" s="34">
        <f t="shared" si="5"/>
        <v>5.022150603900729E-2</v>
      </c>
    </row>
    <row r="48" spans="1:20" ht="15.05" customHeight="1" x14ac:dyDescent="0.35">
      <c r="A48" s="35" t="s">
        <v>56</v>
      </c>
      <c r="B48" s="35" t="s">
        <v>57</v>
      </c>
      <c r="C48" s="27">
        <f>SUM(C47:C47)</f>
        <v>197963</v>
      </c>
      <c r="D48" s="27">
        <f>SUM(D47:D47)</f>
        <v>9048</v>
      </c>
      <c r="E48" s="34">
        <f t="shared" si="0"/>
        <v>4.5705510625722992E-2</v>
      </c>
      <c r="F48" s="27">
        <f>SUM(F47:F47)</f>
        <v>0</v>
      </c>
      <c r="G48" s="27">
        <f>SUM(G47:G47)</f>
        <v>0</v>
      </c>
      <c r="H48" s="34" t="e">
        <f t="shared" si="1"/>
        <v>#DIV/0!</v>
      </c>
      <c r="I48" s="27">
        <f>SUM(I47:I47)</f>
        <v>0</v>
      </c>
      <c r="J48" s="27">
        <f>SUM(J47:J47)</f>
        <v>110</v>
      </c>
      <c r="K48" s="34" t="e">
        <f t="shared" si="2"/>
        <v>#DIV/0!</v>
      </c>
      <c r="L48" s="27">
        <f t="shared" si="6"/>
        <v>197963</v>
      </c>
      <c r="M48" s="27">
        <f t="shared" si="6"/>
        <v>9158</v>
      </c>
      <c r="N48" s="34">
        <f t="shared" si="3"/>
        <v>4.6261170016619266E-2</v>
      </c>
      <c r="O48" s="27">
        <f>SUM(O47:O47)</f>
        <v>0</v>
      </c>
      <c r="P48" s="27">
        <f>SUM(P47:P47)</f>
        <v>784</v>
      </c>
      <c r="Q48" s="34" t="e">
        <f t="shared" si="4"/>
        <v>#DIV/0!</v>
      </c>
      <c r="R48" s="30">
        <f t="shared" si="7"/>
        <v>197963</v>
      </c>
      <c r="S48" s="30">
        <f t="shared" si="7"/>
        <v>9942</v>
      </c>
      <c r="T48" s="34">
        <f t="shared" si="5"/>
        <v>5.022150603900729E-2</v>
      </c>
    </row>
    <row r="49" spans="1:20" ht="15.05" customHeight="1" x14ac:dyDescent="0.35">
      <c r="A49" s="30"/>
      <c r="B49" s="30" t="s">
        <v>58</v>
      </c>
      <c r="C49" s="27"/>
      <c r="D49" s="27"/>
      <c r="E49" s="34"/>
      <c r="F49" s="27"/>
      <c r="G49" s="27"/>
      <c r="H49" s="34"/>
      <c r="I49" s="27"/>
      <c r="J49" s="27"/>
      <c r="K49" s="34"/>
      <c r="L49" s="27"/>
      <c r="M49" s="27"/>
      <c r="N49" s="34"/>
      <c r="O49" s="33"/>
      <c r="P49" s="33"/>
      <c r="Q49" s="34"/>
      <c r="R49" s="30">
        <f t="shared" si="7"/>
        <v>0</v>
      </c>
      <c r="S49" s="30">
        <f t="shared" si="7"/>
        <v>0</v>
      </c>
      <c r="T49" s="34"/>
    </row>
    <row r="50" spans="1:20" ht="15.05" customHeight="1" x14ac:dyDescent="0.35">
      <c r="A50" s="30">
        <v>35</v>
      </c>
      <c r="B50" s="29" t="s">
        <v>59</v>
      </c>
      <c r="C50" s="27">
        <v>697429</v>
      </c>
      <c r="D50" s="27">
        <v>122280</v>
      </c>
      <c r="E50" s="34">
        <f t="shared" si="0"/>
        <v>0.17532967513539013</v>
      </c>
      <c r="F50" s="27">
        <v>70391</v>
      </c>
      <c r="G50" s="27">
        <v>12668</v>
      </c>
      <c r="H50" s="34">
        <f t="shared" si="1"/>
        <v>0.17996618885937124</v>
      </c>
      <c r="I50" s="27">
        <v>98017</v>
      </c>
      <c r="J50" s="27">
        <v>16805</v>
      </c>
      <c r="K50" s="34">
        <f t="shared" si="2"/>
        <v>0.17144985053613149</v>
      </c>
      <c r="L50" s="27">
        <f t="shared" si="6"/>
        <v>865837</v>
      </c>
      <c r="M50" s="27">
        <f t="shared" si="6"/>
        <v>151753</v>
      </c>
      <c r="N50" s="34">
        <f t="shared" si="3"/>
        <v>0.17526740021505202</v>
      </c>
      <c r="O50" s="33">
        <v>12237</v>
      </c>
      <c r="P50" s="33">
        <v>2115</v>
      </c>
      <c r="Q50" s="34">
        <f t="shared" si="4"/>
        <v>0.1728364795292964</v>
      </c>
      <c r="R50" s="30">
        <f t="shared" si="7"/>
        <v>878074</v>
      </c>
      <c r="S50" s="30">
        <f t="shared" si="7"/>
        <v>153868</v>
      </c>
      <c r="T50" s="34">
        <f t="shared" si="5"/>
        <v>0.1752335224593827</v>
      </c>
    </row>
    <row r="51" spans="1:20" ht="15.05" customHeight="1" x14ac:dyDescent="0.35">
      <c r="A51" s="30">
        <v>36</v>
      </c>
      <c r="B51" s="29" t="s">
        <v>60</v>
      </c>
      <c r="C51" s="27">
        <v>382737</v>
      </c>
      <c r="D51" s="27">
        <v>22830</v>
      </c>
      <c r="E51" s="34">
        <f t="shared" si="0"/>
        <v>5.9649315326190049E-2</v>
      </c>
      <c r="F51" s="27">
        <v>44438</v>
      </c>
      <c r="G51" s="27">
        <v>4068</v>
      </c>
      <c r="H51" s="34">
        <f t="shared" si="1"/>
        <v>9.1543273774697329E-2</v>
      </c>
      <c r="I51" s="27">
        <v>29030</v>
      </c>
      <c r="J51" s="27">
        <v>150</v>
      </c>
      <c r="K51" s="34">
        <f t="shared" si="2"/>
        <v>5.1670685497760939E-3</v>
      </c>
      <c r="L51" s="27">
        <f t="shared" si="6"/>
        <v>456205</v>
      </c>
      <c r="M51" s="27">
        <f t="shared" si="6"/>
        <v>27048</v>
      </c>
      <c r="N51" s="34">
        <f t="shared" si="3"/>
        <v>5.9289135366775901E-2</v>
      </c>
      <c r="O51" s="33">
        <v>6562</v>
      </c>
      <c r="P51" s="33">
        <v>1641</v>
      </c>
      <c r="Q51" s="34">
        <f t="shared" si="4"/>
        <v>0.25007619628162148</v>
      </c>
      <c r="R51" s="30">
        <f t="shared" si="7"/>
        <v>462767</v>
      </c>
      <c r="S51" s="30">
        <f t="shared" si="7"/>
        <v>28689</v>
      </c>
      <c r="T51" s="34">
        <f t="shared" si="5"/>
        <v>6.1994481023927808E-2</v>
      </c>
    </row>
    <row r="52" spans="1:20" ht="15.05" customHeight="1" x14ac:dyDescent="0.35">
      <c r="A52" s="30">
        <v>37</v>
      </c>
      <c r="B52" s="29" t="s">
        <v>61</v>
      </c>
      <c r="C52" s="27">
        <v>1124334</v>
      </c>
      <c r="D52" s="27">
        <v>126640</v>
      </c>
      <c r="E52" s="34">
        <f t="shared" si="0"/>
        <v>0.11263556914582322</v>
      </c>
      <c r="F52" s="27">
        <v>83123</v>
      </c>
      <c r="G52" s="27">
        <v>22403</v>
      </c>
      <c r="H52" s="34">
        <f t="shared" si="1"/>
        <v>0.26951625903781146</v>
      </c>
      <c r="I52" s="27">
        <v>76837</v>
      </c>
      <c r="J52" s="27">
        <v>5297</v>
      </c>
      <c r="K52" s="34">
        <f t="shared" si="2"/>
        <v>6.8938141780652551E-2</v>
      </c>
      <c r="L52" s="27">
        <f t="shared" si="6"/>
        <v>1284294</v>
      </c>
      <c r="M52" s="27">
        <f t="shared" si="6"/>
        <v>154340</v>
      </c>
      <c r="N52" s="34">
        <f t="shared" si="3"/>
        <v>0.12017497551183763</v>
      </c>
      <c r="O52" s="33">
        <v>18598</v>
      </c>
      <c r="P52" s="33">
        <v>18936</v>
      </c>
      <c r="Q52" s="34">
        <f t="shared" si="4"/>
        <v>1.0181739972040005</v>
      </c>
      <c r="R52" s="30">
        <f t="shared" si="7"/>
        <v>1302892</v>
      </c>
      <c r="S52" s="30">
        <f t="shared" si="7"/>
        <v>173276</v>
      </c>
      <c r="T52" s="34">
        <f t="shared" si="5"/>
        <v>0.13299337166856501</v>
      </c>
    </row>
    <row r="53" spans="1:20" ht="15.05" customHeight="1" x14ac:dyDescent="0.35">
      <c r="A53" s="35" t="s">
        <v>62</v>
      </c>
      <c r="B53" s="35"/>
      <c r="C53" s="27">
        <f>SUM(C50:C52)</f>
        <v>2204500</v>
      </c>
      <c r="D53" s="27">
        <f>SUM(D50:D52)</f>
        <v>271750</v>
      </c>
      <c r="E53" s="34">
        <f t="shared" si="0"/>
        <v>0.12327058289861646</v>
      </c>
      <c r="F53" s="27">
        <f>SUM(F50:F52)</f>
        <v>197952</v>
      </c>
      <c r="G53" s="27">
        <f>SUM(G50:G52)</f>
        <v>39139</v>
      </c>
      <c r="H53" s="34">
        <f t="shared" si="1"/>
        <v>0.19771964920788879</v>
      </c>
      <c r="I53" s="27">
        <f>SUM(I50:I52)</f>
        <v>203884</v>
      </c>
      <c r="J53" s="27">
        <f>SUM(J50:J52)</f>
        <v>22252</v>
      </c>
      <c r="K53" s="34">
        <f t="shared" si="2"/>
        <v>0.10914049165211591</v>
      </c>
      <c r="L53" s="27">
        <f t="shared" si="6"/>
        <v>2606336</v>
      </c>
      <c r="M53" s="27">
        <f t="shared" si="6"/>
        <v>333141</v>
      </c>
      <c r="N53" s="34">
        <f t="shared" si="3"/>
        <v>0.12781966714959236</v>
      </c>
      <c r="O53" s="27">
        <f>SUM(O50:O52)</f>
        <v>37397</v>
      </c>
      <c r="P53" s="27">
        <f>SUM(P50:P52)</f>
        <v>22692</v>
      </c>
      <c r="Q53" s="34">
        <f t="shared" si="4"/>
        <v>0.60678664063962351</v>
      </c>
      <c r="R53" s="30">
        <f t="shared" si="7"/>
        <v>2643733</v>
      </c>
      <c r="S53" s="30">
        <f t="shared" si="7"/>
        <v>355833</v>
      </c>
      <c r="T53" s="34">
        <f t="shared" si="5"/>
        <v>0.13459490803345117</v>
      </c>
    </row>
    <row r="54" spans="1:20" ht="15.05" customHeight="1" x14ac:dyDescent="0.35">
      <c r="A54" s="43" t="s">
        <v>63</v>
      </c>
      <c r="B54" s="44"/>
      <c r="C54" s="27"/>
      <c r="D54" s="27"/>
      <c r="E54" s="34"/>
      <c r="F54" s="27"/>
      <c r="G54" s="27"/>
      <c r="H54" s="34"/>
      <c r="I54" s="27"/>
      <c r="J54" s="27"/>
      <c r="K54" s="34"/>
      <c r="L54" s="27"/>
      <c r="M54" s="27"/>
      <c r="N54" s="34"/>
      <c r="O54" s="27"/>
      <c r="P54" s="27"/>
      <c r="Q54" s="34"/>
      <c r="R54" s="30"/>
      <c r="S54" s="30"/>
      <c r="T54" s="34"/>
    </row>
    <row r="55" spans="1:20" ht="15.05" customHeight="1" x14ac:dyDescent="0.35">
      <c r="A55" s="30">
        <v>38</v>
      </c>
      <c r="B55" s="29" t="s">
        <v>64</v>
      </c>
      <c r="C55" s="27">
        <v>0</v>
      </c>
      <c r="D55" s="27">
        <v>24436</v>
      </c>
      <c r="E55" s="34" t="e">
        <f t="shared" si="0"/>
        <v>#DIV/0!</v>
      </c>
      <c r="F55" s="27">
        <v>24400</v>
      </c>
      <c r="G55" s="27">
        <v>11570</v>
      </c>
      <c r="H55" s="34">
        <f t="shared" si="1"/>
        <v>0.47418032786885245</v>
      </c>
      <c r="I55" s="27">
        <v>0</v>
      </c>
      <c r="J55" s="27">
        <v>305</v>
      </c>
      <c r="K55" s="34" t="e">
        <f t="shared" si="2"/>
        <v>#DIV/0!</v>
      </c>
      <c r="L55" s="27">
        <f t="shared" ref="L55:M56" si="10">SUM(I55+F55+C55)</f>
        <v>24400</v>
      </c>
      <c r="M55" s="27">
        <f t="shared" si="10"/>
        <v>36311</v>
      </c>
      <c r="N55" s="34">
        <f t="shared" si="3"/>
        <v>1.4881557377049179</v>
      </c>
      <c r="O55" s="27">
        <v>0</v>
      </c>
      <c r="P55" s="27">
        <v>162</v>
      </c>
      <c r="Q55" s="34" t="e">
        <f t="shared" si="4"/>
        <v>#DIV/0!</v>
      </c>
      <c r="R55" s="30">
        <f t="shared" si="7"/>
        <v>24400</v>
      </c>
      <c r="S55" s="30">
        <f t="shared" si="7"/>
        <v>36473</v>
      </c>
      <c r="T55" s="34">
        <f t="shared" si="5"/>
        <v>1.4947950819672131</v>
      </c>
    </row>
    <row r="56" spans="1:20" ht="15.05" customHeight="1" x14ac:dyDescent="0.35">
      <c r="A56" s="30">
        <v>39</v>
      </c>
      <c r="B56" s="29" t="s">
        <v>65</v>
      </c>
      <c r="C56" s="27">
        <v>0</v>
      </c>
      <c r="D56" s="27">
        <v>5047</v>
      </c>
      <c r="E56" s="34" t="e">
        <f t="shared" si="0"/>
        <v>#DIV/0!</v>
      </c>
      <c r="F56" s="27">
        <v>800</v>
      </c>
      <c r="G56" s="27">
        <v>324</v>
      </c>
      <c r="H56" s="34">
        <f t="shared" si="1"/>
        <v>0.40500000000000003</v>
      </c>
      <c r="I56" s="27">
        <v>0</v>
      </c>
      <c r="J56" s="27">
        <v>3411</v>
      </c>
      <c r="K56" s="34" t="e">
        <f t="shared" si="2"/>
        <v>#DIV/0!</v>
      </c>
      <c r="L56" s="27">
        <f t="shared" si="10"/>
        <v>800</v>
      </c>
      <c r="M56" s="27">
        <f t="shared" si="10"/>
        <v>8782</v>
      </c>
      <c r="N56" s="34">
        <f t="shared" si="3"/>
        <v>10.977499999999999</v>
      </c>
      <c r="O56" s="27">
        <v>0</v>
      </c>
      <c r="P56" s="27">
        <v>1298</v>
      </c>
      <c r="Q56" s="34" t="e">
        <f t="shared" si="4"/>
        <v>#DIV/0!</v>
      </c>
      <c r="R56" s="30">
        <f t="shared" si="7"/>
        <v>800</v>
      </c>
      <c r="S56" s="30">
        <f t="shared" si="7"/>
        <v>10080</v>
      </c>
      <c r="T56" s="34">
        <f t="shared" si="5"/>
        <v>12.6</v>
      </c>
    </row>
    <row r="57" spans="1:20" ht="15.05" customHeight="1" x14ac:dyDescent="0.35">
      <c r="A57" s="30"/>
      <c r="B57" s="30" t="s">
        <v>66</v>
      </c>
      <c r="C57" s="27">
        <f>SUM(C55:C56)</f>
        <v>0</v>
      </c>
      <c r="D57" s="27">
        <f t="shared" ref="D57:J57" si="11">SUM(D55:D56)</f>
        <v>29483</v>
      </c>
      <c r="E57" s="34" t="e">
        <f t="shared" si="0"/>
        <v>#DIV/0!</v>
      </c>
      <c r="F57" s="27">
        <f t="shared" si="11"/>
        <v>25200</v>
      </c>
      <c r="G57" s="27">
        <f t="shared" si="11"/>
        <v>11894</v>
      </c>
      <c r="H57" s="34">
        <f t="shared" si="1"/>
        <v>0.47198412698412701</v>
      </c>
      <c r="I57" s="27">
        <f t="shared" si="11"/>
        <v>0</v>
      </c>
      <c r="J57" s="27">
        <f t="shared" si="11"/>
        <v>3716</v>
      </c>
      <c r="K57" s="34" t="e">
        <f t="shared" si="2"/>
        <v>#DIV/0!</v>
      </c>
      <c r="L57" s="27">
        <f>SUM(L55:L56)</f>
        <v>25200</v>
      </c>
      <c r="M57" s="27">
        <f>SUM(M55:M56)</f>
        <v>45093</v>
      </c>
      <c r="N57" s="34">
        <f t="shared" si="3"/>
        <v>1.7894047619047619</v>
      </c>
      <c r="O57" s="27">
        <f>SUM(O55:O56)</f>
        <v>0</v>
      </c>
      <c r="P57" s="27">
        <f>SUM(P55:P56)</f>
        <v>1460</v>
      </c>
      <c r="Q57" s="34" t="e">
        <f t="shared" si="4"/>
        <v>#DIV/0!</v>
      </c>
      <c r="R57" s="30">
        <f>SUM(O57+L57)</f>
        <v>25200</v>
      </c>
      <c r="S57" s="30">
        <f t="shared" si="7"/>
        <v>46553</v>
      </c>
      <c r="T57" s="34">
        <f t="shared" si="5"/>
        <v>1.8473412698412699</v>
      </c>
    </row>
    <row r="58" spans="1:20" ht="15.05" customHeight="1" x14ac:dyDescent="0.35">
      <c r="A58" s="36" t="s">
        <v>67</v>
      </c>
      <c r="B58" s="36"/>
      <c r="C58" s="27">
        <f>SUM(C53+C48+C45+C57)</f>
        <v>6000000</v>
      </c>
      <c r="D58" s="27">
        <f>SUM(D53+D48+D45+D57)</f>
        <v>847461</v>
      </c>
      <c r="E58" s="34">
        <f t="shared" si="0"/>
        <v>0.14124349999999999</v>
      </c>
      <c r="F58" s="27">
        <f>SUM(F53+F48+F45+F57)</f>
        <v>2000000</v>
      </c>
      <c r="G58" s="27">
        <f>SUM(G53+G48+G45+G57)</f>
        <v>609547</v>
      </c>
      <c r="H58" s="34">
        <f t="shared" si="1"/>
        <v>0.30477349999999997</v>
      </c>
      <c r="I58" s="27">
        <f>SUM(I53+I48+I45+I57)</f>
        <v>1300000</v>
      </c>
      <c r="J58" s="27">
        <f>SUM(J53+J48+J45+J57)</f>
        <v>285047</v>
      </c>
      <c r="K58" s="34">
        <f t="shared" si="2"/>
        <v>0.21926692307692308</v>
      </c>
      <c r="L58" s="27">
        <f>SUM(L53+L48+L45+L57)</f>
        <v>9300000</v>
      </c>
      <c r="M58" s="27">
        <f>SUM(M53+M48+M45+M57)</f>
        <v>1742055</v>
      </c>
      <c r="N58" s="34">
        <f t="shared" si="3"/>
        <v>0.18731774193548387</v>
      </c>
      <c r="O58" s="27">
        <f>SUM(O53+O48+O45+O57)</f>
        <v>3700000</v>
      </c>
      <c r="P58" s="27">
        <f>SUM(P53+P48+P45+P57)</f>
        <v>782028</v>
      </c>
      <c r="Q58" s="34">
        <f t="shared" si="4"/>
        <v>0.21135891891891892</v>
      </c>
      <c r="R58" s="30">
        <f>SUM(O58+L58)</f>
        <v>13000000</v>
      </c>
      <c r="S58" s="30">
        <f t="shared" si="7"/>
        <v>2524083</v>
      </c>
      <c r="T58" s="34">
        <f t="shared" si="5"/>
        <v>0.19416023076923078</v>
      </c>
    </row>
  </sheetData>
  <mergeCells count="17">
    <mergeCell ref="A45:B45"/>
    <mergeCell ref="A48:B48"/>
    <mergeCell ref="A53:B53"/>
    <mergeCell ref="A58:B58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  <mergeCell ref="A54:B54"/>
  </mergeCells>
  <pageMargins left="0.51181102362204722" right="0.11811023622047245" top="0.35433070866141736" bottom="0.15748031496062992" header="0.31496062992125984" footer="0.31496062992125984"/>
  <pageSetup paperSize="9" scale="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4" x14ac:dyDescent="0.3"/>
  <cols>
    <col min="1" max="1" width="5.3984375" customWidth="1"/>
    <col min="2" max="2" width="24" customWidth="1"/>
    <col min="3" max="10" width="12.8984375" customWidth="1"/>
  </cols>
  <sheetData>
    <row r="1" spans="1:10" ht="20.9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3" x14ac:dyDescent="0.4">
      <c r="A3" s="47" t="str">
        <f>ACP!A3</f>
        <v>BANK WISE PERFORMANCE : ANNUAL CREDIT PLAN AS ON :30.06.2018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8.3" x14ac:dyDescent="0.4">
      <c r="A4" s="50" t="s">
        <v>68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45" customHeight="1" x14ac:dyDescent="0.3">
      <c r="A5" s="16" t="s">
        <v>4</v>
      </c>
      <c r="B5" s="17" t="s">
        <v>69</v>
      </c>
      <c r="C5" s="52" t="s">
        <v>70</v>
      </c>
      <c r="D5" s="52"/>
      <c r="E5" s="52"/>
      <c r="F5" s="51" t="s">
        <v>71</v>
      </c>
      <c r="G5" s="51"/>
      <c r="H5" s="51"/>
      <c r="I5" s="51" t="s">
        <v>72</v>
      </c>
      <c r="J5" s="51"/>
    </row>
    <row r="6" spans="1:10" x14ac:dyDescent="0.3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73</v>
      </c>
      <c r="J6" s="3" t="s">
        <v>13</v>
      </c>
    </row>
    <row r="7" spans="1:10" x14ac:dyDescent="0.3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3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2176836</v>
      </c>
      <c r="G8" s="4">
        <f>ACP!S8</f>
        <v>568742</v>
      </c>
      <c r="H8" s="5">
        <f t="shared" ref="H8:H55" si="1">SUM(G8/F8)</f>
        <v>0.26127002677280237</v>
      </c>
      <c r="I8" s="6" t="e">
        <f>(F8-C8)/C8</f>
        <v>#DIV/0!</v>
      </c>
      <c r="J8" s="6" t="e">
        <f>(G8-D8)/D8</f>
        <v>#DIV/0!</v>
      </c>
    </row>
    <row r="9" spans="1:10" x14ac:dyDescent="0.3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1077349</v>
      </c>
      <c r="G9" s="4">
        <f>ACP!S9</f>
        <v>143984</v>
      </c>
      <c r="H9" s="5">
        <f t="shared" si="1"/>
        <v>0.13364657135245867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3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1428337</v>
      </c>
      <c r="G10" s="4">
        <f>ACP!S10</f>
        <v>337387</v>
      </c>
      <c r="H10" s="5">
        <f t="shared" si="1"/>
        <v>0.23620966200553511</v>
      </c>
      <c r="I10" s="6" t="e">
        <f t="shared" si="2"/>
        <v>#DIV/0!</v>
      </c>
      <c r="J10" s="6" t="e">
        <f t="shared" si="2"/>
        <v>#DIV/0!</v>
      </c>
    </row>
    <row r="11" spans="1:10" x14ac:dyDescent="0.3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499351</v>
      </c>
      <c r="G11" s="4">
        <f>ACP!S11</f>
        <v>105157</v>
      </c>
      <c r="H11" s="5">
        <f t="shared" si="1"/>
        <v>0.21058734237039678</v>
      </c>
      <c r="I11" s="6" t="e">
        <f t="shared" si="2"/>
        <v>#DIV/0!</v>
      </c>
      <c r="J11" s="6" t="e">
        <f t="shared" si="2"/>
        <v>#DIV/0!</v>
      </c>
    </row>
    <row r="12" spans="1:10" x14ac:dyDescent="0.3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534587</v>
      </c>
      <c r="G12" s="4">
        <f>ACP!S12</f>
        <v>85710</v>
      </c>
      <c r="H12" s="5">
        <f t="shared" si="1"/>
        <v>0.16032937576110157</v>
      </c>
      <c r="I12" s="6" t="e">
        <f t="shared" si="2"/>
        <v>#DIV/0!</v>
      </c>
      <c r="J12" s="6" t="e">
        <f t="shared" si="2"/>
        <v>#DIV/0!</v>
      </c>
    </row>
    <row r="13" spans="1:10" x14ac:dyDescent="0.3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558573</v>
      </c>
      <c r="G13" s="4">
        <f>ACP!S13</f>
        <v>106916</v>
      </c>
      <c r="H13" s="5">
        <f t="shared" si="1"/>
        <v>0.19140918017877698</v>
      </c>
      <c r="I13" s="6" t="e">
        <f t="shared" si="2"/>
        <v>#DIV/0!</v>
      </c>
      <c r="J13" s="6" t="e">
        <f t="shared" si="2"/>
        <v>#DIV/0!</v>
      </c>
    </row>
    <row r="14" spans="1:10" x14ac:dyDescent="0.3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331512</v>
      </c>
      <c r="G14" s="4">
        <f>ACP!S14</f>
        <v>7760</v>
      </c>
      <c r="H14" s="5">
        <f t="shared" si="1"/>
        <v>2.3407900769806221E-2</v>
      </c>
      <c r="I14" s="6" t="e">
        <f t="shared" si="2"/>
        <v>#DIV/0!</v>
      </c>
      <c r="J14" s="6" t="e">
        <f t="shared" si="2"/>
        <v>#DIV/0!</v>
      </c>
    </row>
    <row r="15" spans="1:10" x14ac:dyDescent="0.3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3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792416</v>
      </c>
      <c r="G16" s="4">
        <f>ACP!S16</f>
        <v>90673</v>
      </c>
      <c r="H16" s="5">
        <f t="shared" si="1"/>
        <v>0.11442600856115979</v>
      </c>
      <c r="I16" s="6" t="e">
        <f t="shared" si="2"/>
        <v>#DIV/0!</v>
      </c>
      <c r="J16" s="6" t="e">
        <f t="shared" si="2"/>
        <v>#DIV/0!</v>
      </c>
    </row>
    <row r="17" spans="1:10" x14ac:dyDescent="0.3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557889</v>
      </c>
      <c r="G17" s="4">
        <f>ACP!S17</f>
        <v>117087</v>
      </c>
      <c r="H17" s="5">
        <f t="shared" si="1"/>
        <v>0.20987508267773697</v>
      </c>
      <c r="I17" s="6" t="e">
        <f t="shared" si="2"/>
        <v>#DIV/0!</v>
      </c>
      <c r="J17" s="6" t="e">
        <f t="shared" si="2"/>
        <v>#DIV/0!</v>
      </c>
    </row>
    <row r="18" spans="1:10" x14ac:dyDescent="0.3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74041</v>
      </c>
      <c r="G18" s="4">
        <f>ACP!S18</f>
        <v>38684</v>
      </c>
      <c r="H18" s="5">
        <f t="shared" si="1"/>
        <v>0.52246728164125278</v>
      </c>
      <c r="I18" s="6" t="e">
        <f t="shared" si="2"/>
        <v>#DIV/0!</v>
      </c>
      <c r="J18" s="6" t="e">
        <f t="shared" si="2"/>
        <v>#DIV/0!</v>
      </c>
    </row>
    <row r="19" spans="1:10" x14ac:dyDescent="0.3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23343</v>
      </c>
      <c r="G19" s="4">
        <f>ACP!S19</f>
        <v>1562</v>
      </c>
      <c r="H19" s="5">
        <f t="shared" si="1"/>
        <v>6.6915135158291561E-2</v>
      </c>
      <c r="I19" s="6" t="e">
        <f t="shared" si="2"/>
        <v>#DIV/0!</v>
      </c>
      <c r="J19" s="6" t="e">
        <f t="shared" si="2"/>
        <v>#DIV/0!</v>
      </c>
    </row>
    <row r="20" spans="1:10" x14ac:dyDescent="0.3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79918</v>
      </c>
      <c r="G20" s="4">
        <f>ACP!S20</f>
        <v>1371</v>
      </c>
      <c r="H20" s="5">
        <f t="shared" si="1"/>
        <v>1.7155083961060087E-2</v>
      </c>
      <c r="I20" s="6" t="e">
        <f t="shared" si="2"/>
        <v>#DIV/0!</v>
      </c>
      <c r="J20" s="6" t="e">
        <f t="shared" si="2"/>
        <v>#DIV/0!</v>
      </c>
    </row>
    <row r="21" spans="1:10" x14ac:dyDescent="0.3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86286</v>
      </c>
      <c r="G21" s="4">
        <f>ACP!S21</f>
        <v>32638</v>
      </c>
      <c r="H21" s="5">
        <f t="shared" si="1"/>
        <v>0.37825371439167421</v>
      </c>
      <c r="I21" s="6" t="e">
        <f t="shared" si="2"/>
        <v>#DIV/0!</v>
      </c>
      <c r="J21" s="6" t="e">
        <f t="shared" si="2"/>
        <v>#DIV/0!</v>
      </c>
    </row>
    <row r="22" spans="1:10" x14ac:dyDescent="0.3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130333</v>
      </c>
      <c r="G22" s="4">
        <f>ACP!S22</f>
        <v>11259</v>
      </c>
      <c r="H22" s="5">
        <f t="shared" si="1"/>
        <v>8.6386410195422494E-2</v>
      </c>
      <c r="I22" s="6" t="e">
        <f t="shared" si="2"/>
        <v>#DIV/0!</v>
      </c>
      <c r="J22" s="6" t="e">
        <f t="shared" si="2"/>
        <v>#DIV/0!</v>
      </c>
    </row>
    <row r="23" spans="1:10" x14ac:dyDescent="0.3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126460</v>
      </c>
      <c r="G23" s="4">
        <f>ACP!S23</f>
        <v>24845</v>
      </c>
      <c r="H23" s="5">
        <f t="shared" si="1"/>
        <v>0.19646528546575992</v>
      </c>
      <c r="I23" s="6" t="e">
        <f t="shared" si="2"/>
        <v>#DIV/0!</v>
      </c>
      <c r="J23" s="6" t="e">
        <f t="shared" si="2"/>
        <v>#DIV/0!</v>
      </c>
    </row>
    <row r="24" spans="1:10" x14ac:dyDescent="0.3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101815</v>
      </c>
      <c r="G24" s="4">
        <f>ACP!S24</f>
        <v>6847</v>
      </c>
      <c r="H24" s="5">
        <f t="shared" si="1"/>
        <v>6.7249422973039333E-2</v>
      </c>
      <c r="I24" s="6" t="e">
        <f t="shared" si="2"/>
        <v>#DIV/0!</v>
      </c>
      <c r="J24" s="6" t="e">
        <f t="shared" si="2"/>
        <v>#DIV/0!</v>
      </c>
    </row>
    <row r="25" spans="1:10" x14ac:dyDescent="0.3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23606</v>
      </c>
      <c r="G25" s="4">
        <f>ACP!S25</f>
        <v>14041</v>
      </c>
      <c r="H25" s="5">
        <f t="shared" si="1"/>
        <v>0.59480640515123273</v>
      </c>
      <c r="I25" s="6" t="e">
        <f t="shared" si="2"/>
        <v>#DIV/0!</v>
      </c>
      <c r="J25" s="6" t="e">
        <f t="shared" si="2"/>
        <v>#DIV/0!</v>
      </c>
    </row>
    <row r="26" spans="1:10" x14ac:dyDescent="0.3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118981</v>
      </c>
      <c r="G26" s="4">
        <f>ACP!S26</f>
        <v>15127</v>
      </c>
      <c r="H26" s="5">
        <f t="shared" si="1"/>
        <v>0.12713794639480253</v>
      </c>
      <c r="I26" s="6" t="e">
        <f t="shared" si="2"/>
        <v>#DIV/0!</v>
      </c>
      <c r="J26" s="6" t="e">
        <f t="shared" si="2"/>
        <v>#DIV/0!</v>
      </c>
    </row>
    <row r="27" spans="1:10" x14ac:dyDescent="0.3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215861</v>
      </c>
      <c r="G27" s="4">
        <f>ACP!S27</f>
        <v>11626</v>
      </c>
      <c r="H27" s="5">
        <f t="shared" si="1"/>
        <v>5.3858733166250505E-2</v>
      </c>
      <c r="I27" s="6" t="e">
        <f t="shared" si="2"/>
        <v>#DIV/0!</v>
      </c>
      <c r="J27" s="6" t="e">
        <f t="shared" si="2"/>
        <v>#DIV/0!</v>
      </c>
    </row>
    <row r="28" spans="1:10" x14ac:dyDescent="0.3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67083</v>
      </c>
      <c r="G28" s="4">
        <f>ACP!S28</f>
        <v>2225</v>
      </c>
      <c r="H28" s="5">
        <f t="shared" si="1"/>
        <v>3.3167866672629429E-2</v>
      </c>
      <c r="I28" s="6" t="e">
        <f t="shared" si="2"/>
        <v>#DIV/0!</v>
      </c>
      <c r="J28" s="6" t="e">
        <f t="shared" si="2"/>
        <v>#DIV/0!</v>
      </c>
    </row>
    <row r="29" spans="1:10" x14ac:dyDescent="0.3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131062</v>
      </c>
      <c r="G29" s="4">
        <f>ACP!S29</f>
        <v>18007</v>
      </c>
      <c r="H29" s="5">
        <f t="shared" si="1"/>
        <v>0.13739298957745189</v>
      </c>
      <c r="I29" s="6" t="e">
        <f t="shared" si="2"/>
        <v>#DIV/0!</v>
      </c>
      <c r="J29" s="6" t="e">
        <f t="shared" si="2"/>
        <v>#DIV/0!</v>
      </c>
    </row>
    <row r="30" spans="1:10" x14ac:dyDescent="0.3">
      <c r="A30" s="1"/>
      <c r="B30" s="2" t="e">
        <f>ACP!#REF!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3">
      <c r="A31" s="1">
        <v>22</v>
      </c>
      <c r="B31" s="1" t="e">
        <f>ACP!#REF!</f>
        <v>#REF!</v>
      </c>
      <c r="C31" s="4"/>
      <c r="D31" s="4"/>
      <c r="E31" s="5" t="e">
        <f t="shared" si="0"/>
        <v>#DIV/0!</v>
      </c>
      <c r="F31" s="4" t="e">
        <f>ACP!#REF!</f>
        <v>#REF!</v>
      </c>
      <c r="G31" s="4" t="e">
        <f>ACP!#REF!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3">
      <c r="A32" s="1">
        <v>23</v>
      </c>
      <c r="B32" s="1" t="e">
        <f>ACP!#REF!</f>
        <v>#REF!</v>
      </c>
      <c r="C32" s="4"/>
      <c r="D32" s="4"/>
      <c r="E32" s="5" t="e">
        <f t="shared" si="0"/>
        <v>#DIV/0!</v>
      </c>
      <c r="F32" s="4" t="e">
        <f>ACP!#REF!</f>
        <v>#REF!</v>
      </c>
      <c r="G32" s="4" t="e">
        <f>ACP!#REF!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3">
      <c r="A33" s="1">
        <v>24</v>
      </c>
      <c r="B33" s="1" t="e">
        <f>ACP!#REF!</f>
        <v>#REF!</v>
      </c>
      <c r="C33" s="4"/>
      <c r="D33" s="4"/>
      <c r="E33" s="5" t="e">
        <f>SUM(D33/C33)</f>
        <v>#DIV/0!</v>
      </c>
      <c r="F33" s="4" t="e">
        <f>ACP!#REF!</f>
        <v>#REF!</v>
      </c>
      <c r="G33" s="4" t="e">
        <f>ACP!#REF!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3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3">
      <c r="A35" s="1">
        <v>25</v>
      </c>
      <c r="B35" s="1" t="str">
        <f>ACP!B32</f>
        <v>ICICI  BANK</v>
      </c>
      <c r="C35" s="4"/>
      <c r="D35" s="4"/>
      <c r="E35" s="5" t="e">
        <f t="shared" si="0"/>
        <v>#DIV/0!</v>
      </c>
      <c r="F35" s="4">
        <f>ACP!R32</f>
        <v>183781</v>
      </c>
      <c r="G35" s="4">
        <f>ACP!S32</f>
        <v>84530</v>
      </c>
      <c r="H35" s="5">
        <f t="shared" si="1"/>
        <v>0.4599496139426818</v>
      </c>
      <c r="I35" s="6" t="e">
        <f t="shared" si="2"/>
        <v>#DIV/0!</v>
      </c>
      <c r="J35" s="6" t="e">
        <f t="shared" si="2"/>
        <v>#DIV/0!</v>
      </c>
    </row>
    <row r="36" spans="1:10" x14ac:dyDescent="0.3">
      <c r="A36" s="1">
        <v>26</v>
      </c>
      <c r="B36" s="1" t="str">
        <f>ACP!B33</f>
        <v>FEDERAL BANK</v>
      </c>
      <c r="C36" s="4"/>
      <c r="D36" s="4"/>
      <c r="E36" s="5" t="e">
        <f t="shared" si="0"/>
        <v>#DIV/0!</v>
      </c>
      <c r="F36" s="4">
        <f>ACP!R33</f>
        <v>15460</v>
      </c>
      <c r="G36" s="4">
        <f>ACP!S33</f>
        <v>8035</v>
      </c>
      <c r="H36" s="5">
        <f t="shared" si="1"/>
        <v>0.51972833117723161</v>
      </c>
      <c r="I36" s="6" t="e">
        <f t="shared" si="2"/>
        <v>#DIV/0!</v>
      </c>
      <c r="J36" s="6" t="e">
        <f t="shared" si="2"/>
        <v>#DIV/0!</v>
      </c>
    </row>
    <row r="37" spans="1:10" x14ac:dyDescent="0.3">
      <c r="A37" s="1">
        <v>27</v>
      </c>
      <c r="B37" s="1" t="str">
        <f>ACP!B34</f>
        <v>JAMMU KASHMIR BANK</v>
      </c>
      <c r="C37" s="4"/>
      <c r="D37" s="4"/>
      <c r="E37" s="5" t="e">
        <f t="shared" si="0"/>
        <v>#DIV/0!</v>
      </c>
      <c r="F37" s="4">
        <f>ACP!R34</f>
        <v>2724</v>
      </c>
      <c r="G37" s="4">
        <f>ACP!S34</f>
        <v>0</v>
      </c>
      <c r="H37" s="5">
        <f t="shared" si="1"/>
        <v>0</v>
      </c>
      <c r="I37" s="6" t="e">
        <f t="shared" si="2"/>
        <v>#DIV/0!</v>
      </c>
      <c r="J37" s="6" t="e">
        <f t="shared" si="2"/>
        <v>#DIV/0!</v>
      </c>
    </row>
    <row r="38" spans="1:10" x14ac:dyDescent="0.3">
      <c r="A38" s="1">
        <v>28</v>
      </c>
      <c r="B38" s="1" t="str">
        <f>ACP!B35</f>
        <v>SOUTH INDIAN BANK</v>
      </c>
      <c r="C38" s="4"/>
      <c r="D38" s="4"/>
      <c r="E38" s="5" t="e">
        <f t="shared" si="0"/>
        <v>#DIV/0!</v>
      </c>
      <c r="F38" s="4">
        <f>ACP!R35</f>
        <v>2449</v>
      </c>
      <c r="G38" s="4">
        <f>ACP!S35</f>
        <v>736</v>
      </c>
      <c r="H38" s="5">
        <f t="shared" si="1"/>
        <v>0.30053082890975907</v>
      </c>
      <c r="I38" s="6" t="e">
        <f t="shared" si="2"/>
        <v>#DIV/0!</v>
      </c>
      <c r="J38" s="6" t="e">
        <f t="shared" si="2"/>
        <v>#DIV/0!</v>
      </c>
    </row>
    <row r="39" spans="1:10" x14ac:dyDescent="0.3">
      <c r="A39" s="1">
        <v>29</v>
      </c>
      <c r="B39" s="1" t="str">
        <f>ACP!B36</f>
        <v>AXIS  BANK</v>
      </c>
      <c r="C39" s="4"/>
      <c r="D39" s="4"/>
      <c r="E39" s="5" t="e">
        <f t="shared" si="0"/>
        <v>#DIV/0!</v>
      </c>
      <c r="F39" s="4">
        <f>ACP!R36</f>
        <v>149694</v>
      </c>
      <c r="G39" s="4">
        <f>ACP!S36</f>
        <v>26537</v>
      </c>
      <c r="H39" s="5">
        <f t="shared" si="1"/>
        <v>0.1772749742808663</v>
      </c>
      <c r="I39" s="6" t="e">
        <f t="shared" si="2"/>
        <v>#DIV/0!</v>
      </c>
      <c r="J39" s="6" t="e">
        <f t="shared" si="2"/>
        <v>#DIV/0!</v>
      </c>
    </row>
    <row r="40" spans="1:10" x14ac:dyDescent="0.3">
      <c r="A40" s="1">
        <v>30</v>
      </c>
      <c r="B40" s="1" t="str">
        <f>ACP!B37</f>
        <v>HDFC BANK</v>
      </c>
      <c r="C40" s="4"/>
      <c r="D40" s="4"/>
      <c r="E40" s="5" t="e">
        <f t="shared" si="0"/>
        <v>#DIV/0!</v>
      </c>
      <c r="F40" s="4">
        <f>ACP!R37</f>
        <v>213387</v>
      </c>
      <c r="G40" s="4">
        <f>ACP!S37</f>
        <v>126569</v>
      </c>
      <c r="H40" s="5">
        <f t="shared" si="1"/>
        <v>0.59314297497035906</v>
      </c>
      <c r="I40" s="6" t="e">
        <f t="shared" si="2"/>
        <v>#DIV/0!</v>
      </c>
      <c r="J40" s="6" t="e">
        <f t="shared" si="2"/>
        <v>#DIV/0!</v>
      </c>
    </row>
    <row r="41" spans="1:10" x14ac:dyDescent="0.3">
      <c r="A41" s="1">
        <v>31</v>
      </c>
      <c r="B41" s="1" t="str">
        <f>ACP!B38</f>
        <v>INDUSIND BANK</v>
      </c>
      <c r="C41" s="4"/>
      <c r="D41" s="4"/>
      <c r="E41" s="5" t="e">
        <f t="shared" si="0"/>
        <v>#DIV/0!</v>
      </c>
      <c r="F41" s="4">
        <f>ACP!R38</f>
        <v>104016</v>
      </c>
      <c r="G41" s="4">
        <f>ACP!S38</f>
        <v>0</v>
      </c>
      <c r="H41" s="5">
        <f t="shared" si="1"/>
        <v>0</v>
      </c>
      <c r="I41" s="6" t="e">
        <f t="shared" si="2"/>
        <v>#DIV/0!</v>
      </c>
      <c r="J41" s="6" t="e">
        <f t="shared" si="2"/>
        <v>#DIV/0!</v>
      </c>
    </row>
    <row r="42" spans="1:10" x14ac:dyDescent="0.3">
      <c r="A42" s="1">
        <v>32</v>
      </c>
      <c r="B42" s="1" t="str">
        <f>ACP!B39</f>
        <v>KARNATAKA BANK</v>
      </c>
      <c r="C42" s="4"/>
      <c r="D42" s="4"/>
      <c r="E42" s="5" t="e">
        <f t="shared" si="0"/>
        <v>#DIV/0!</v>
      </c>
      <c r="F42" s="4">
        <f>ACP!R39</f>
        <v>1749</v>
      </c>
      <c r="G42" s="4">
        <f>ACP!S39</f>
        <v>35</v>
      </c>
      <c r="H42" s="5">
        <f t="shared" si="1"/>
        <v>2.0011435105774727E-2</v>
      </c>
      <c r="I42" s="6" t="e">
        <f t="shared" si="2"/>
        <v>#DIV/0!</v>
      </c>
      <c r="J42" s="6" t="e">
        <f t="shared" si="2"/>
        <v>#DIV/0!</v>
      </c>
    </row>
    <row r="43" spans="1:10" x14ac:dyDescent="0.3">
      <c r="A43" s="1">
        <v>33</v>
      </c>
      <c r="B43" s="1" t="str">
        <f>ACP!B40</f>
        <v>KOTAK MAHINDRA</v>
      </c>
      <c r="C43" s="4"/>
      <c r="D43" s="4"/>
      <c r="E43" s="5" t="e">
        <f t="shared" si="0"/>
        <v>#DIV/0!</v>
      </c>
      <c r="F43" s="4">
        <f>ACP!R40</f>
        <v>25248</v>
      </c>
      <c r="G43" s="4">
        <f>ACP!S40</f>
        <v>0</v>
      </c>
      <c r="H43" s="5">
        <f t="shared" si="1"/>
        <v>0</v>
      </c>
      <c r="I43" s="6" t="e">
        <f t="shared" si="2"/>
        <v>#DIV/0!</v>
      </c>
      <c r="J43" s="6" t="e">
        <f t="shared" si="2"/>
        <v>#DIV/0!</v>
      </c>
    </row>
    <row r="44" spans="1:10" x14ac:dyDescent="0.3">
      <c r="A44" s="1">
        <v>34</v>
      </c>
      <c r="B44" s="1" t="str">
        <f>ACP!B41</f>
        <v>YES BANK</v>
      </c>
      <c r="C44" s="4"/>
      <c r="D44" s="4"/>
      <c r="E44" s="5" t="e">
        <f t="shared" si="0"/>
        <v>#DIV/0!</v>
      </c>
      <c r="F44" s="4">
        <f>ACP!R41</f>
        <v>5168</v>
      </c>
      <c r="G44" s="4">
        <f>ACP!S41</f>
        <v>3945</v>
      </c>
      <c r="H44" s="5">
        <f t="shared" si="1"/>
        <v>0.76335139318885448</v>
      </c>
      <c r="I44" s="6" t="e">
        <f t="shared" si="2"/>
        <v>#DIV/0!</v>
      </c>
      <c r="J44" s="6" t="e">
        <f t="shared" si="2"/>
        <v>#DIV/0!</v>
      </c>
    </row>
    <row r="45" spans="1:10" x14ac:dyDescent="0.3">
      <c r="A45" s="1">
        <v>35</v>
      </c>
      <c r="B45" s="1" t="str">
        <f>ACP!B43</f>
        <v>DEVELOPMENT CREDIT BANK</v>
      </c>
      <c r="C45" s="4"/>
      <c r="D45" s="4"/>
      <c r="E45" s="5" t="e">
        <f t="shared" si="0"/>
        <v>#DIV/0!</v>
      </c>
      <c r="F45" s="4">
        <f>ACP!R43</f>
        <v>1000</v>
      </c>
      <c r="G45" s="4">
        <f>ACP!S43</f>
        <v>0</v>
      </c>
      <c r="H45" s="5">
        <f t="shared" si="1"/>
        <v>0</v>
      </c>
      <c r="I45" s="6" t="e">
        <f t="shared" si="2"/>
        <v>#DIV/0!</v>
      </c>
      <c r="J45" s="6" t="e">
        <f t="shared" si="2"/>
        <v>#DIV/0!</v>
      </c>
    </row>
    <row r="46" spans="1:10" x14ac:dyDescent="0.3">
      <c r="A46" s="20" t="s">
        <v>53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ACP!R45</f>
        <v>10133104</v>
      </c>
      <c r="G46" s="7">
        <f>ACP!S45</f>
        <v>2111755</v>
      </c>
      <c r="H46" s="8">
        <f t="shared" si="1"/>
        <v>0.20840159145706982</v>
      </c>
      <c r="I46" s="9" t="e">
        <f t="shared" si="2"/>
        <v>#DIV/0!</v>
      </c>
      <c r="J46" s="9" t="e">
        <f t="shared" si="2"/>
        <v>#DIV/0!</v>
      </c>
    </row>
    <row r="47" spans="1:10" x14ac:dyDescent="0.3">
      <c r="A47" s="13"/>
      <c r="B47" s="24" t="s">
        <v>54</v>
      </c>
      <c r="C47" s="5" t="s">
        <v>74</v>
      </c>
      <c r="D47" s="5"/>
      <c r="E47" s="5"/>
      <c r="F47" s="4"/>
      <c r="G47" s="4"/>
      <c r="H47" s="5"/>
      <c r="I47" s="5"/>
      <c r="J47" s="5"/>
    </row>
    <row r="48" spans="1:10" x14ac:dyDescent="0.3">
      <c r="A48" s="1">
        <v>36</v>
      </c>
      <c r="B48" s="1" t="str">
        <f>ACP!B47</f>
        <v>STATE CO-OP. BANK</v>
      </c>
      <c r="C48" s="4"/>
      <c r="D48" s="4"/>
      <c r="E48" s="5" t="e">
        <f t="shared" si="0"/>
        <v>#DIV/0!</v>
      </c>
      <c r="F48" s="4">
        <f>ACP!R47</f>
        <v>197963</v>
      </c>
      <c r="G48" s="4">
        <f>ACP!S47</f>
        <v>9942</v>
      </c>
      <c r="H48" s="5">
        <f t="shared" si="1"/>
        <v>5.022150603900729E-2</v>
      </c>
      <c r="I48" s="6" t="e">
        <f t="shared" si="2"/>
        <v>#DIV/0!</v>
      </c>
      <c r="J48" s="6" t="e">
        <f t="shared" si="2"/>
        <v>#DIV/0!</v>
      </c>
    </row>
    <row r="49" spans="1:10" x14ac:dyDescent="0.3">
      <c r="A49" s="22" t="s">
        <v>56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ACP!R48</f>
        <v>197963</v>
      </c>
      <c r="G49" s="7">
        <f>ACP!S48</f>
        <v>9942</v>
      </c>
      <c r="H49" s="8">
        <f t="shared" si="1"/>
        <v>5.022150603900729E-2</v>
      </c>
      <c r="I49" s="9" t="e">
        <f t="shared" si="2"/>
        <v>#DIV/0!</v>
      </c>
      <c r="J49" s="9" t="e">
        <f t="shared" si="2"/>
        <v>#DIV/0!</v>
      </c>
    </row>
    <row r="50" spans="1:10" x14ac:dyDescent="0.3">
      <c r="A50" s="13"/>
      <c r="B50" s="25" t="s">
        <v>75</v>
      </c>
      <c r="C50" s="5" t="s">
        <v>74</v>
      </c>
      <c r="D50" s="5"/>
      <c r="E50" s="5"/>
      <c r="F50" s="4"/>
      <c r="G50" s="4"/>
      <c r="H50" s="5"/>
      <c r="I50" s="5"/>
      <c r="J50" s="5"/>
    </row>
    <row r="51" spans="1:10" x14ac:dyDescent="0.3">
      <c r="A51" s="1">
        <v>37</v>
      </c>
      <c r="B51" s="1" t="str">
        <f>ACP!B50</f>
        <v>MADHYA BIHAR GRAMIN BANK</v>
      </c>
      <c r="C51" s="4"/>
      <c r="D51" s="4"/>
      <c r="E51" s="5" t="e">
        <f t="shared" si="0"/>
        <v>#DIV/0!</v>
      </c>
      <c r="F51" s="4">
        <f>ACP!R50</f>
        <v>878074</v>
      </c>
      <c r="G51" s="4">
        <f>ACP!S50</f>
        <v>153868</v>
      </c>
      <c r="H51" s="5">
        <f t="shared" si="1"/>
        <v>0.1752335224593827</v>
      </c>
      <c r="I51" s="6" t="e">
        <f t="shared" si="2"/>
        <v>#DIV/0!</v>
      </c>
      <c r="J51" s="6" t="e">
        <f t="shared" si="2"/>
        <v>#DIV/0!</v>
      </c>
    </row>
    <row r="52" spans="1:10" x14ac:dyDescent="0.3">
      <c r="A52" s="1">
        <v>38</v>
      </c>
      <c r="B52" s="1" t="str">
        <f>ACP!B50</f>
        <v>MADHYA BIHAR GRAMIN BANK</v>
      </c>
      <c r="C52" s="4"/>
      <c r="D52" s="4"/>
      <c r="E52" s="5" t="e">
        <f t="shared" si="0"/>
        <v>#DIV/0!</v>
      </c>
      <c r="F52" s="4">
        <f>ACP!R51</f>
        <v>462767</v>
      </c>
      <c r="G52" s="4">
        <f>ACP!S51</f>
        <v>28689</v>
      </c>
      <c r="H52" s="5">
        <f t="shared" si="1"/>
        <v>6.1994481023927808E-2</v>
      </c>
      <c r="I52" s="6" t="e">
        <f t="shared" si="2"/>
        <v>#DIV/0!</v>
      </c>
      <c r="J52" s="6" t="e">
        <f t="shared" si="2"/>
        <v>#DIV/0!</v>
      </c>
    </row>
    <row r="53" spans="1:10" x14ac:dyDescent="0.3">
      <c r="A53" s="1">
        <v>39</v>
      </c>
      <c r="B53" s="1" t="str">
        <f>ACP!B51</f>
        <v>BIHAR GRAMIN BANK</v>
      </c>
      <c r="C53" s="4"/>
      <c r="D53" s="4"/>
      <c r="E53" s="5" t="e">
        <f t="shared" si="0"/>
        <v>#DIV/0!</v>
      </c>
      <c r="F53" s="4">
        <f>ACP!R52</f>
        <v>1302892</v>
      </c>
      <c r="G53" s="4">
        <f>ACP!S52</f>
        <v>173276</v>
      </c>
      <c r="H53" s="5">
        <f t="shared" si="1"/>
        <v>0.13299337166856501</v>
      </c>
      <c r="I53" s="6" t="e">
        <f t="shared" si="2"/>
        <v>#DIV/0!</v>
      </c>
      <c r="J53" s="6" t="e">
        <f t="shared" si="2"/>
        <v>#DIV/0!</v>
      </c>
    </row>
    <row r="54" spans="1:10" x14ac:dyDescent="0.3">
      <c r="A54" s="22" t="s">
        <v>62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ACP!R53</f>
        <v>2643733</v>
      </c>
      <c r="G54" s="7">
        <f>ACP!S53</f>
        <v>355833</v>
      </c>
      <c r="H54" s="8">
        <f t="shared" si="1"/>
        <v>0.13459490803345117</v>
      </c>
      <c r="I54" s="9" t="e">
        <f t="shared" si="2"/>
        <v>#DIV/0!</v>
      </c>
      <c r="J54" s="9" t="e">
        <f t="shared" si="2"/>
        <v>#DIV/0!</v>
      </c>
    </row>
    <row r="55" spans="1:10" x14ac:dyDescent="0.3">
      <c r="A55" s="23" t="s">
        <v>67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ACP!R58</f>
        <v>13000000</v>
      </c>
      <c r="G55" s="10">
        <f>ACP!S58</f>
        <v>2524083</v>
      </c>
      <c r="H55" s="11">
        <f t="shared" si="1"/>
        <v>0.19416023076923078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Acp Tar Ach Com with Previous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2018-07-27T12:45:40Z</cp:lastPrinted>
  <dcterms:created xsi:type="dcterms:W3CDTF">2013-08-22T12:33:56Z</dcterms:created>
  <dcterms:modified xsi:type="dcterms:W3CDTF">2018-08-10T04:38:42Z</dcterms:modified>
</cp:coreProperties>
</file>