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DATA\"/>
    </mc:Choice>
  </mc:AlternateContent>
  <bookViews>
    <workbookView xWindow="365" yWindow="64" windowWidth="5653" windowHeight="6663"/>
  </bookViews>
  <sheets>
    <sheet name="ACP" sheetId="5" r:id="rId1"/>
    <sheet name="Acp Tar Ach Com with Previous" sheetId="6" state="hidden" r:id="rId2"/>
  </sheets>
  <definedNames>
    <definedName name="_xlnm.Print_Area" localSheetId="0">ACP!$A$1:$T$58</definedName>
  </definedNames>
  <calcPr calcId="152511"/>
</workbook>
</file>

<file path=xl/calcChain.xml><?xml version="1.0" encoding="utf-8"?>
<calcChain xmlns="http://schemas.openxmlformats.org/spreadsheetml/2006/main">
  <c r="D54" i="6" l="1"/>
  <c r="C54" i="6"/>
  <c r="C55" i="6" s="1"/>
  <c r="E53" i="6"/>
  <c r="B53" i="6"/>
  <c r="E52" i="6"/>
  <c r="B52" i="6"/>
  <c r="F51" i="6"/>
  <c r="I51" i="6" s="1"/>
  <c r="E51" i="6"/>
  <c r="B51" i="6"/>
  <c r="D49" i="6"/>
  <c r="C49" i="6"/>
  <c r="E48" i="6"/>
  <c r="E49" i="6" s="1"/>
  <c r="B48" i="6"/>
  <c r="D46" i="6"/>
  <c r="C46" i="6"/>
  <c r="E45" i="6"/>
  <c r="B45" i="6"/>
  <c r="E44" i="6"/>
  <c r="B44" i="6"/>
  <c r="E43" i="6"/>
  <c r="B43" i="6"/>
  <c r="E42" i="6"/>
  <c r="B42" i="6"/>
  <c r="E41" i="6"/>
  <c r="B41" i="6"/>
  <c r="F40" i="6"/>
  <c r="I40" i="6" s="1"/>
  <c r="E40" i="6"/>
  <c r="B40" i="6"/>
  <c r="E39" i="6"/>
  <c r="B39" i="6"/>
  <c r="E38" i="6"/>
  <c r="B38" i="6"/>
  <c r="E37" i="6"/>
  <c r="B37" i="6"/>
  <c r="E36" i="6"/>
  <c r="B36" i="6"/>
  <c r="E35" i="6"/>
  <c r="B35" i="6"/>
  <c r="I33" i="6"/>
  <c r="H33" i="6"/>
  <c r="G33" i="6"/>
  <c r="J33" i="6" s="1"/>
  <c r="F33" i="6"/>
  <c r="E33" i="6"/>
  <c r="B33" i="6"/>
  <c r="H32" i="6"/>
  <c r="G32" i="6"/>
  <c r="J32" i="6" s="1"/>
  <c r="F32" i="6"/>
  <c r="I32" i="6" s="1"/>
  <c r="E32" i="6"/>
  <c r="B32" i="6"/>
  <c r="G31" i="6"/>
  <c r="H31" i="6" s="1"/>
  <c r="F31" i="6"/>
  <c r="I31" i="6" s="1"/>
  <c r="E31" i="6"/>
  <c r="B31" i="6"/>
  <c r="B30" i="6"/>
  <c r="E29" i="6"/>
  <c r="B29" i="6"/>
  <c r="E28" i="6"/>
  <c r="B28" i="6"/>
  <c r="E27" i="6"/>
  <c r="B27" i="6"/>
  <c r="E26" i="6"/>
  <c r="B26" i="6"/>
  <c r="E25" i="6"/>
  <c r="B25" i="6"/>
  <c r="E24" i="6"/>
  <c r="B24" i="6"/>
  <c r="E23" i="6"/>
  <c r="B23" i="6"/>
  <c r="E22" i="6"/>
  <c r="B22" i="6"/>
  <c r="E21" i="6"/>
  <c r="B21" i="6"/>
  <c r="E20" i="6"/>
  <c r="B20" i="6"/>
  <c r="E19" i="6"/>
  <c r="B19" i="6"/>
  <c r="E18" i="6"/>
  <c r="B18" i="6"/>
  <c r="E17" i="6"/>
  <c r="B17" i="6"/>
  <c r="E16" i="6"/>
  <c r="B16" i="6"/>
  <c r="E14" i="6"/>
  <c r="B14" i="6"/>
  <c r="E13" i="6"/>
  <c r="B13" i="6"/>
  <c r="E12" i="6"/>
  <c r="B12" i="6"/>
  <c r="E11" i="6"/>
  <c r="B11" i="6"/>
  <c r="E10" i="6"/>
  <c r="B10" i="6"/>
  <c r="E9" i="6"/>
  <c r="B9" i="6"/>
  <c r="E8" i="6"/>
  <c r="E46" i="6" s="1"/>
  <c r="B8" i="6"/>
  <c r="A3" i="6"/>
  <c r="P57" i="5"/>
  <c r="O57" i="5"/>
  <c r="Q57" i="5" s="1"/>
  <c r="J57" i="5"/>
  <c r="K57" i="5" s="1"/>
  <c r="I57" i="5"/>
  <c r="G57" i="5"/>
  <c r="H57" i="5" s="1"/>
  <c r="F57" i="5"/>
  <c r="D57" i="5"/>
  <c r="C57" i="5"/>
  <c r="E57" i="5" s="1"/>
  <c r="Q56" i="5"/>
  <c r="N56" i="5"/>
  <c r="M56" i="5"/>
  <c r="S56" i="5" s="1"/>
  <c r="L56" i="5"/>
  <c r="R56" i="5" s="1"/>
  <c r="T56" i="5" s="1"/>
  <c r="K56" i="5"/>
  <c r="H56" i="5"/>
  <c r="E56" i="5"/>
  <c r="S55" i="5"/>
  <c r="Q55" i="5"/>
  <c r="M55" i="5"/>
  <c r="L55" i="5"/>
  <c r="K55" i="5"/>
  <c r="H55" i="5"/>
  <c r="E55" i="5"/>
  <c r="P53" i="5"/>
  <c r="O53" i="5"/>
  <c r="J53" i="5"/>
  <c r="I53" i="5"/>
  <c r="K53" i="5" s="1"/>
  <c r="H53" i="5"/>
  <c r="G53" i="5"/>
  <c r="F53" i="5"/>
  <c r="D53" i="5"/>
  <c r="C53" i="5"/>
  <c r="S52" i="5"/>
  <c r="Q52" i="5"/>
  <c r="M52" i="5"/>
  <c r="L52" i="5"/>
  <c r="R52" i="5" s="1"/>
  <c r="F53" i="6" s="1"/>
  <c r="I53" i="6" s="1"/>
  <c r="K52" i="5"/>
  <c r="H52" i="5"/>
  <c r="E52" i="5"/>
  <c r="Q51" i="5"/>
  <c r="N51" i="5"/>
  <c r="M51" i="5"/>
  <c r="S51" i="5" s="1"/>
  <c r="G52" i="6" s="1"/>
  <c r="L51" i="5"/>
  <c r="R51" i="5" s="1"/>
  <c r="T51" i="5" s="1"/>
  <c r="K51" i="5"/>
  <c r="H51" i="5"/>
  <c r="E51" i="5"/>
  <c r="S50" i="5"/>
  <c r="Q50" i="5"/>
  <c r="M50" i="5"/>
  <c r="L50" i="5"/>
  <c r="R50" i="5" s="1"/>
  <c r="K50" i="5"/>
  <c r="H50" i="5"/>
  <c r="E50" i="5"/>
  <c r="S49" i="5"/>
  <c r="R49" i="5"/>
  <c r="P48" i="5"/>
  <c r="O48" i="5"/>
  <c r="Q48" i="5" s="1"/>
  <c r="J48" i="5"/>
  <c r="I48" i="5"/>
  <c r="G48" i="5"/>
  <c r="H48" i="5" s="1"/>
  <c r="F48" i="5"/>
  <c r="D48" i="5"/>
  <c r="C48" i="5"/>
  <c r="E48" i="5" s="1"/>
  <c r="Q47" i="5"/>
  <c r="N47" i="5"/>
  <c r="M47" i="5"/>
  <c r="S47" i="5" s="1"/>
  <c r="G48" i="6" s="1"/>
  <c r="J48" i="6" s="1"/>
  <c r="L47" i="5"/>
  <c r="R47" i="5" s="1"/>
  <c r="F48" i="6" s="1"/>
  <c r="I48" i="6" s="1"/>
  <c r="K47" i="5"/>
  <c r="H47" i="5"/>
  <c r="E47" i="5"/>
  <c r="Q44" i="5"/>
  <c r="P44" i="5"/>
  <c r="O44" i="5"/>
  <c r="R44" i="5" s="1"/>
  <c r="J44" i="5"/>
  <c r="I44" i="5"/>
  <c r="L44" i="5" s="1"/>
  <c r="H44" i="5"/>
  <c r="G44" i="5"/>
  <c r="F44" i="5"/>
  <c r="E44" i="5"/>
  <c r="D44" i="5"/>
  <c r="M44" i="5" s="1"/>
  <c r="N44" i="5" s="1"/>
  <c r="C44" i="5"/>
  <c r="R43" i="5"/>
  <c r="F45" i="6" s="1"/>
  <c r="I45" i="6" s="1"/>
  <c r="Q43" i="5"/>
  <c r="M43" i="5"/>
  <c r="N43" i="5" s="1"/>
  <c r="L43" i="5"/>
  <c r="K43" i="5"/>
  <c r="H43" i="5"/>
  <c r="E43" i="5"/>
  <c r="S42" i="5"/>
  <c r="T42" i="5" s="1"/>
  <c r="Q42" i="5"/>
  <c r="M42" i="5"/>
  <c r="N42" i="5" s="1"/>
  <c r="L42" i="5"/>
  <c r="R42" i="5" s="1"/>
  <c r="K42" i="5"/>
  <c r="H42" i="5"/>
  <c r="E42" i="5"/>
  <c r="Q41" i="5"/>
  <c r="M41" i="5"/>
  <c r="N41" i="5" s="1"/>
  <c r="L41" i="5"/>
  <c r="R41" i="5" s="1"/>
  <c r="F44" i="6" s="1"/>
  <c r="I44" i="6" s="1"/>
  <c r="K41" i="5"/>
  <c r="H41" i="5"/>
  <c r="E41" i="5"/>
  <c r="Q40" i="5"/>
  <c r="M40" i="5"/>
  <c r="N40" i="5" s="1"/>
  <c r="L40" i="5"/>
  <c r="R40" i="5" s="1"/>
  <c r="F43" i="6" s="1"/>
  <c r="I43" i="6" s="1"/>
  <c r="K40" i="5"/>
  <c r="H40" i="5"/>
  <c r="E40" i="5"/>
  <c r="Q39" i="5"/>
  <c r="M39" i="5"/>
  <c r="N39" i="5" s="1"/>
  <c r="L39" i="5"/>
  <c r="R39" i="5" s="1"/>
  <c r="F42" i="6" s="1"/>
  <c r="I42" i="6" s="1"/>
  <c r="K39" i="5"/>
  <c r="H39" i="5"/>
  <c r="E39" i="5"/>
  <c r="Q38" i="5"/>
  <c r="M38" i="5"/>
  <c r="N38" i="5" s="1"/>
  <c r="L38" i="5"/>
  <c r="R38" i="5" s="1"/>
  <c r="F41" i="6" s="1"/>
  <c r="I41" i="6" s="1"/>
  <c r="K38" i="5"/>
  <c r="H38" i="5"/>
  <c r="E38" i="5"/>
  <c r="Q37" i="5"/>
  <c r="M37" i="5"/>
  <c r="N37" i="5" s="1"/>
  <c r="L37" i="5"/>
  <c r="R37" i="5" s="1"/>
  <c r="K37" i="5"/>
  <c r="H37" i="5"/>
  <c r="E37" i="5"/>
  <c r="S36" i="5"/>
  <c r="Q36" i="5"/>
  <c r="M36" i="5"/>
  <c r="N36" i="5" s="1"/>
  <c r="L36" i="5"/>
  <c r="R36" i="5" s="1"/>
  <c r="F39" i="6" s="1"/>
  <c r="I39" i="6" s="1"/>
  <c r="K36" i="5"/>
  <c r="H36" i="5"/>
  <c r="E36" i="5"/>
  <c r="Q35" i="5"/>
  <c r="M35" i="5"/>
  <c r="N35" i="5" s="1"/>
  <c r="L35" i="5"/>
  <c r="R35" i="5" s="1"/>
  <c r="F38" i="6" s="1"/>
  <c r="I38" i="6" s="1"/>
  <c r="K35" i="5"/>
  <c r="H35" i="5"/>
  <c r="E35" i="5"/>
  <c r="S34" i="5"/>
  <c r="Q34" i="5"/>
  <c r="M34" i="5"/>
  <c r="N34" i="5" s="1"/>
  <c r="L34" i="5"/>
  <c r="R34" i="5" s="1"/>
  <c r="F37" i="6" s="1"/>
  <c r="I37" i="6" s="1"/>
  <c r="K34" i="5"/>
  <c r="H34" i="5"/>
  <c r="E34" i="5"/>
  <c r="Q33" i="5"/>
  <c r="M33" i="5"/>
  <c r="N33" i="5" s="1"/>
  <c r="L33" i="5"/>
  <c r="R33" i="5" s="1"/>
  <c r="F36" i="6" s="1"/>
  <c r="I36" i="6" s="1"/>
  <c r="K33" i="5"/>
  <c r="H33" i="5"/>
  <c r="E33" i="5"/>
  <c r="Q32" i="5"/>
  <c r="M32" i="5"/>
  <c r="N32" i="5" s="1"/>
  <c r="L32" i="5"/>
  <c r="R32" i="5" s="1"/>
  <c r="F35" i="6" s="1"/>
  <c r="I35" i="6" s="1"/>
  <c r="K32" i="5"/>
  <c r="H32" i="5"/>
  <c r="E32" i="5"/>
  <c r="M31" i="5"/>
  <c r="L31" i="5"/>
  <c r="P30" i="5"/>
  <c r="P45" i="5" s="1"/>
  <c r="O30" i="5"/>
  <c r="K30" i="5"/>
  <c r="J30" i="5"/>
  <c r="J45" i="5" s="1"/>
  <c r="I30" i="5"/>
  <c r="G30" i="5"/>
  <c r="F30" i="5"/>
  <c r="F45" i="5" s="1"/>
  <c r="D30" i="5"/>
  <c r="D45" i="5" s="1"/>
  <c r="C30" i="5"/>
  <c r="E30" i="5" s="1"/>
  <c r="Q29" i="5"/>
  <c r="M29" i="5"/>
  <c r="N29" i="5" s="1"/>
  <c r="L29" i="5"/>
  <c r="R29" i="5" s="1"/>
  <c r="F29" i="6" s="1"/>
  <c r="I29" i="6" s="1"/>
  <c r="K29" i="5"/>
  <c r="H29" i="5"/>
  <c r="E29" i="5"/>
  <c r="Q28" i="5"/>
  <c r="M28" i="5"/>
  <c r="N28" i="5" s="1"/>
  <c r="L28" i="5"/>
  <c r="R28" i="5" s="1"/>
  <c r="F28" i="6" s="1"/>
  <c r="I28" i="6" s="1"/>
  <c r="K28" i="5"/>
  <c r="H28" i="5"/>
  <c r="E28" i="5"/>
  <c r="Q27" i="5"/>
  <c r="M27" i="5"/>
  <c r="N27" i="5" s="1"/>
  <c r="L27" i="5"/>
  <c r="R27" i="5" s="1"/>
  <c r="F27" i="6" s="1"/>
  <c r="I27" i="6" s="1"/>
  <c r="K27" i="5"/>
  <c r="H27" i="5"/>
  <c r="E27" i="5"/>
  <c r="S26" i="5"/>
  <c r="Q26" i="5"/>
  <c r="M26" i="5"/>
  <c r="N26" i="5" s="1"/>
  <c r="L26" i="5"/>
  <c r="R26" i="5" s="1"/>
  <c r="F26" i="6" s="1"/>
  <c r="I26" i="6" s="1"/>
  <c r="K26" i="5"/>
  <c r="H26" i="5"/>
  <c r="E26" i="5"/>
  <c r="Q25" i="5"/>
  <c r="M25" i="5"/>
  <c r="N25" i="5" s="1"/>
  <c r="L25" i="5"/>
  <c r="R25" i="5" s="1"/>
  <c r="F25" i="6" s="1"/>
  <c r="I25" i="6" s="1"/>
  <c r="K25" i="5"/>
  <c r="H25" i="5"/>
  <c r="E25" i="5"/>
  <c r="S24" i="5"/>
  <c r="Q24" i="5"/>
  <c r="M24" i="5"/>
  <c r="N24" i="5" s="1"/>
  <c r="L24" i="5"/>
  <c r="R24" i="5" s="1"/>
  <c r="F24" i="6" s="1"/>
  <c r="I24" i="6" s="1"/>
  <c r="K24" i="5"/>
  <c r="H24" i="5"/>
  <c r="E24" i="5"/>
  <c r="Q23" i="5"/>
  <c r="M23" i="5"/>
  <c r="N23" i="5" s="1"/>
  <c r="L23" i="5"/>
  <c r="R23" i="5" s="1"/>
  <c r="F23" i="6" s="1"/>
  <c r="I23" i="6" s="1"/>
  <c r="K23" i="5"/>
  <c r="H23" i="5"/>
  <c r="E23" i="5"/>
  <c r="Q22" i="5"/>
  <c r="M22" i="5"/>
  <c r="N22" i="5" s="1"/>
  <c r="L22" i="5"/>
  <c r="R22" i="5" s="1"/>
  <c r="F22" i="6" s="1"/>
  <c r="I22" i="6" s="1"/>
  <c r="K22" i="5"/>
  <c r="H22" i="5"/>
  <c r="E22" i="5"/>
  <c r="Q21" i="5"/>
  <c r="M21" i="5"/>
  <c r="N21" i="5" s="1"/>
  <c r="L21" i="5"/>
  <c r="R21" i="5" s="1"/>
  <c r="F21" i="6" s="1"/>
  <c r="I21" i="6" s="1"/>
  <c r="K21" i="5"/>
  <c r="H21" i="5"/>
  <c r="E21" i="5"/>
  <c r="Q20" i="5"/>
  <c r="M20" i="5"/>
  <c r="N20" i="5" s="1"/>
  <c r="L20" i="5"/>
  <c r="R20" i="5" s="1"/>
  <c r="F20" i="6" s="1"/>
  <c r="I20" i="6" s="1"/>
  <c r="K20" i="5"/>
  <c r="H20" i="5"/>
  <c r="E20" i="5"/>
  <c r="Q19" i="5"/>
  <c r="M19" i="5"/>
  <c r="N19" i="5" s="1"/>
  <c r="L19" i="5"/>
  <c r="R19" i="5" s="1"/>
  <c r="F19" i="6" s="1"/>
  <c r="I19" i="6" s="1"/>
  <c r="K19" i="5"/>
  <c r="H19" i="5"/>
  <c r="E19" i="5"/>
  <c r="S18" i="5"/>
  <c r="Q18" i="5"/>
  <c r="M18" i="5"/>
  <c r="N18" i="5" s="1"/>
  <c r="L18" i="5"/>
  <c r="R18" i="5" s="1"/>
  <c r="F18" i="6" s="1"/>
  <c r="I18" i="6" s="1"/>
  <c r="K18" i="5"/>
  <c r="H18" i="5"/>
  <c r="E18" i="5"/>
  <c r="S17" i="5"/>
  <c r="Q17" i="5"/>
  <c r="M17" i="5"/>
  <c r="N17" i="5" s="1"/>
  <c r="L17" i="5"/>
  <c r="R17" i="5" s="1"/>
  <c r="F17" i="6" s="1"/>
  <c r="I17" i="6" s="1"/>
  <c r="K17" i="5"/>
  <c r="H17" i="5"/>
  <c r="E17" i="5"/>
  <c r="S16" i="5"/>
  <c r="R16" i="5"/>
  <c r="F16" i="6" s="1"/>
  <c r="I16" i="6" s="1"/>
  <c r="Q16" i="5"/>
  <c r="M16" i="5"/>
  <c r="L16" i="5"/>
  <c r="K16" i="5"/>
  <c r="H16" i="5"/>
  <c r="E16" i="5"/>
  <c r="S15" i="5"/>
  <c r="R15" i="5"/>
  <c r="R14" i="5"/>
  <c r="F14" i="6" s="1"/>
  <c r="I14" i="6" s="1"/>
  <c r="Q14" i="5"/>
  <c r="M14" i="5"/>
  <c r="N14" i="5" s="1"/>
  <c r="L14" i="5"/>
  <c r="K14" i="5"/>
  <c r="H14" i="5"/>
  <c r="E14" i="5"/>
  <c r="Q13" i="5"/>
  <c r="M13" i="5"/>
  <c r="N13" i="5" s="1"/>
  <c r="L13" i="5"/>
  <c r="R13" i="5" s="1"/>
  <c r="F13" i="6" s="1"/>
  <c r="I13" i="6" s="1"/>
  <c r="K13" i="5"/>
  <c r="H13" i="5"/>
  <c r="E13" i="5"/>
  <c r="Q12" i="5"/>
  <c r="M12" i="5"/>
  <c r="S12" i="5" s="1"/>
  <c r="L12" i="5"/>
  <c r="R12" i="5" s="1"/>
  <c r="F12" i="6" s="1"/>
  <c r="I12" i="6" s="1"/>
  <c r="K12" i="5"/>
  <c r="H12" i="5"/>
  <c r="E12" i="5"/>
  <c r="Q11" i="5"/>
  <c r="M11" i="5"/>
  <c r="N11" i="5" s="1"/>
  <c r="L11" i="5"/>
  <c r="R11" i="5" s="1"/>
  <c r="F11" i="6" s="1"/>
  <c r="I11" i="6" s="1"/>
  <c r="K11" i="5"/>
  <c r="H11" i="5"/>
  <c r="E11" i="5"/>
  <c r="Q10" i="5"/>
  <c r="M10" i="5"/>
  <c r="S10" i="5" s="1"/>
  <c r="L10" i="5"/>
  <c r="R10" i="5" s="1"/>
  <c r="F10" i="6" s="1"/>
  <c r="I10" i="6" s="1"/>
  <c r="K10" i="5"/>
  <c r="H10" i="5"/>
  <c r="E10" i="5"/>
  <c r="R9" i="5"/>
  <c r="F9" i="6" s="1"/>
  <c r="I9" i="6" s="1"/>
  <c r="Q9" i="5"/>
  <c r="M9" i="5"/>
  <c r="N9" i="5" s="1"/>
  <c r="L9" i="5"/>
  <c r="K9" i="5"/>
  <c r="H9" i="5"/>
  <c r="E9" i="5"/>
  <c r="Q8" i="5"/>
  <c r="M8" i="5"/>
  <c r="M30" i="5" s="1"/>
  <c r="S30" i="5" s="1"/>
  <c r="L8" i="5"/>
  <c r="K8" i="5"/>
  <c r="H8" i="5"/>
  <c r="E8" i="5"/>
  <c r="G10" i="6" l="1"/>
  <c r="T10" i="5"/>
  <c r="T12" i="5"/>
  <c r="G12" i="6"/>
  <c r="G18" i="6"/>
  <c r="T18" i="5"/>
  <c r="G39" i="6"/>
  <c r="T36" i="5"/>
  <c r="T47" i="5"/>
  <c r="J52" i="6"/>
  <c r="L57" i="5"/>
  <c r="R55" i="5"/>
  <c r="S8" i="5"/>
  <c r="G45" i="5"/>
  <c r="H45" i="5" s="1"/>
  <c r="H30" i="5"/>
  <c r="G37" i="6"/>
  <c r="T34" i="5"/>
  <c r="D58" i="5"/>
  <c r="E58" i="5" s="1"/>
  <c r="E53" i="5"/>
  <c r="N8" i="5"/>
  <c r="N10" i="5"/>
  <c r="N12" i="5"/>
  <c r="G16" i="6"/>
  <c r="T16" i="5"/>
  <c r="S9" i="5"/>
  <c r="S11" i="5"/>
  <c r="S13" i="5"/>
  <c r="N16" i="5"/>
  <c r="S20" i="5"/>
  <c r="S28" i="5"/>
  <c r="S38" i="5"/>
  <c r="M53" i="5"/>
  <c r="N30" i="5"/>
  <c r="G24" i="6"/>
  <c r="T24" i="5"/>
  <c r="O45" i="5"/>
  <c r="Q30" i="5"/>
  <c r="T55" i="5"/>
  <c r="T17" i="5"/>
  <c r="G17" i="6"/>
  <c r="G26" i="6"/>
  <c r="T26" i="5"/>
  <c r="L30" i="5"/>
  <c r="R30" i="5" s="1"/>
  <c r="T30" i="5" s="1"/>
  <c r="R8" i="5"/>
  <c r="F8" i="6" s="1"/>
  <c r="I8" i="6" s="1"/>
  <c r="S14" i="5"/>
  <c r="S19" i="5"/>
  <c r="S22" i="5"/>
  <c r="S32" i="5"/>
  <c r="S40" i="5"/>
  <c r="C45" i="5"/>
  <c r="E45" i="5"/>
  <c r="Q45" i="5"/>
  <c r="S43" i="5"/>
  <c r="K44" i="5"/>
  <c r="S44" i="5"/>
  <c r="T44" i="5" s="1"/>
  <c r="L48" i="5"/>
  <c r="R48" i="5" s="1"/>
  <c r="F49" i="6" s="1"/>
  <c r="I49" i="6" s="1"/>
  <c r="M57" i="5"/>
  <c r="N55" i="5"/>
  <c r="F52" i="6"/>
  <c r="I52" i="6" s="1"/>
  <c r="E54" i="6"/>
  <c r="D55" i="6"/>
  <c r="E55" i="6" s="1"/>
  <c r="S21" i="5"/>
  <c r="S23" i="5"/>
  <c r="S25" i="5"/>
  <c r="S27" i="5"/>
  <c r="S29" i="5"/>
  <c r="I45" i="5"/>
  <c r="S33" i="5"/>
  <c r="S35" i="5"/>
  <c r="S37" i="5"/>
  <c r="S39" i="5"/>
  <c r="S41" i="5"/>
  <c r="M48" i="5"/>
  <c r="G51" i="6"/>
  <c r="T50" i="5"/>
  <c r="T52" i="5"/>
  <c r="F58" i="5"/>
  <c r="J58" i="5"/>
  <c r="S53" i="5"/>
  <c r="G53" i="6"/>
  <c r="K48" i="5"/>
  <c r="N50" i="5"/>
  <c r="N52" i="5"/>
  <c r="C58" i="5"/>
  <c r="L53" i="5"/>
  <c r="Q53" i="5"/>
  <c r="R57" i="5"/>
  <c r="P58" i="5"/>
  <c r="J31" i="6"/>
  <c r="H48" i="6"/>
  <c r="G54" i="6" l="1"/>
  <c r="L45" i="5"/>
  <c r="I58" i="5"/>
  <c r="K58" i="5" s="1"/>
  <c r="K45" i="5"/>
  <c r="G35" i="6"/>
  <c r="T32" i="5"/>
  <c r="H17" i="6"/>
  <c r="J17" i="6"/>
  <c r="H39" i="6"/>
  <c r="J39" i="6"/>
  <c r="H51" i="6"/>
  <c r="J51" i="6"/>
  <c r="T29" i="5"/>
  <c r="G29" i="6"/>
  <c r="T22" i="5"/>
  <c r="G22" i="6"/>
  <c r="N53" i="5"/>
  <c r="G9" i="6"/>
  <c r="T9" i="5"/>
  <c r="H52" i="6"/>
  <c r="S48" i="5"/>
  <c r="N48" i="5"/>
  <c r="G38" i="6"/>
  <c r="T35" i="5"/>
  <c r="G27" i="6"/>
  <c r="T27" i="5"/>
  <c r="N57" i="5"/>
  <c r="S57" i="5"/>
  <c r="T57" i="5" s="1"/>
  <c r="G19" i="6"/>
  <c r="T19" i="5"/>
  <c r="G41" i="6"/>
  <c r="T38" i="5"/>
  <c r="J37" i="6"/>
  <c r="H37" i="6"/>
  <c r="J18" i="6"/>
  <c r="H18" i="6"/>
  <c r="G42" i="6"/>
  <c r="T39" i="5"/>
  <c r="G23" i="6"/>
  <c r="T23" i="5"/>
  <c r="R45" i="5"/>
  <c r="F46" i="6" s="1"/>
  <c r="I46" i="6" s="1"/>
  <c r="G28" i="6"/>
  <c r="T28" i="5"/>
  <c r="G11" i="6"/>
  <c r="T11" i="5"/>
  <c r="H12" i="6"/>
  <c r="J12" i="6"/>
  <c r="L58" i="5"/>
  <c r="T37" i="5"/>
  <c r="G40" i="6"/>
  <c r="T21" i="5"/>
  <c r="G21" i="6"/>
  <c r="G20" i="6"/>
  <c r="T20" i="5"/>
  <c r="G8" i="6"/>
  <c r="T8" i="5"/>
  <c r="G58" i="5"/>
  <c r="H58" i="5" s="1"/>
  <c r="R53" i="5"/>
  <c r="F54" i="6" s="1"/>
  <c r="I54" i="6" s="1"/>
  <c r="J53" i="6"/>
  <c r="H53" i="6"/>
  <c r="G44" i="6"/>
  <c r="T41" i="5"/>
  <c r="G36" i="6"/>
  <c r="T33" i="5"/>
  <c r="T25" i="5"/>
  <c r="G25" i="6"/>
  <c r="O58" i="5"/>
  <c r="R58" i="5" s="1"/>
  <c r="F55" i="6" s="1"/>
  <c r="I55" i="6" s="1"/>
  <c r="T43" i="5"/>
  <c r="G45" i="6"/>
  <c r="G43" i="6"/>
  <c r="T40" i="5"/>
  <c r="G14" i="6"/>
  <c r="T14" i="5"/>
  <c r="J26" i="6"/>
  <c r="H26" i="6"/>
  <c r="H24" i="6"/>
  <c r="J24" i="6"/>
  <c r="M45" i="5"/>
  <c r="M58" i="5" s="1"/>
  <c r="T13" i="5"/>
  <c r="G13" i="6"/>
  <c r="H16" i="6"/>
  <c r="J16" i="6"/>
  <c r="J10" i="6"/>
  <c r="H10" i="6"/>
  <c r="N58" i="5" l="1"/>
  <c r="S58" i="5"/>
  <c r="H8" i="6"/>
  <c r="J8" i="6"/>
  <c r="H11" i="6"/>
  <c r="J11" i="6"/>
  <c r="H25" i="6"/>
  <c r="J25" i="6"/>
  <c r="H40" i="6"/>
  <c r="J40" i="6"/>
  <c r="J23" i="6"/>
  <c r="H23" i="6"/>
  <c r="J41" i="6"/>
  <c r="H41" i="6"/>
  <c r="J38" i="6"/>
  <c r="H38" i="6"/>
  <c r="H29" i="6"/>
  <c r="J29" i="6"/>
  <c r="Q58" i="5"/>
  <c r="J9" i="6"/>
  <c r="H9" i="6"/>
  <c r="N45" i="5"/>
  <c r="S45" i="5"/>
  <c r="H43" i="6"/>
  <c r="J43" i="6"/>
  <c r="J45" i="6"/>
  <c r="H45" i="6"/>
  <c r="H44" i="6"/>
  <c r="J44" i="6"/>
  <c r="H20" i="6"/>
  <c r="J20" i="6"/>
  <c r="H28" i="6"/>
  <c r="J28" i="6"/>
  <c r="H35" i="6"/>
  <c r="J35" i="6"/>
  <c r="T53" i="5"/>
  <c r="H36" i="6"/>
  <c r="J36" i="6"/>
  <c r="J13" i="6"/>
  <c r="H13" i="6"/>
  <c r="J14" i="6"/>
  <c r="H14" i="6"/>
  <c r="H21" i="6"/>
  <c r="J21" i="6"/>
  <c r="J42" i="6"/>
  <c r="H42" i="6"/>
  <c r="J19" i="6"/>
  <c r="H19" i="6"/>
  <c r="J27" i="6"/>
  <c r="H27" i="6"/>
  <c r="G49" i="6"/>
  <c r="T48" i="5"/>
  <c r="J22" i="6"/>
  <c r="H22" i="6"/>
  <c r="J54" i="6"/>
  <c r="H54" i="6"/>
  <c r="J49" i="6" l="1"/>
  <c r="H49" i="6"/>
  <c r="T45" i="5"/>
  <c r="G46" i="6"/>
  <c r="G55" i="6"/>
  <c r="T58" i="5"/>
  <c r="J46" i="6" l="1"/>
  <c r="H46" i="6"/>
  <c r="J55" i="6"/>
  <c r="H55" i="6"/>
</calcChain>
</file>

<file path=xl/sharedStrings.xml><?xml version="1.0" encoding="utf-8"?>
<sst xmlns="http://schemas.openxmlformats.org/spreadsheetml/2006/main" count="110" uniqueCount="76">
  <si>
    <t>STATE LEVEL BANKERS' COMMITTEE BIHAR, PATNA</t>
  </si>
  <si>
    <t>(CONVENOR- STATE BANK OF INDIA)</t>
  </si>
  <si>
    <t>BANK WISE PERFORMANCE : ANNUAL CREDIT PLAN AS ON :30.09.2018</t>
  </si>
  <si>
    <t>Rs. In Lakh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</si>
  <si>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</si>
  <si>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</si>
  <si>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</si>
  <si>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</si>
  <si>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</si>
  <si>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</si>
  <si>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</si>
  <si>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</si>
  <si>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</si>
  <si>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</si>
  <si>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</si>
  <si>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</si>
  <si>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</si>
  <si>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</si>
  <si>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</si>
  <si>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</si>
  <si>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</si>
  <si>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</si>
  <si>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</si>
  <si>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</si>
  <si>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</si>
  <si>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</si>
  <si>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</si>
  <si>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</si>
  <si>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</si>
  <si>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</si>
  <si>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</si>
  <si>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</si>
  <si>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</si>
  <si>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</si>
  <si>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</si>
  <si>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</si>
  <si>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</si>
  <si>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</si>
  <si>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PUBLIC BANKS TOTAL</t>
  </si>
  <si>
    <t xml:space="preserve">PRIVATE BANKS 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</si>
  <si>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</si>
  <si>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</si>
  <si>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</si>
  <si>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</si>
  <si>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</si>
  <si>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</si>
  <si>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</si>
  <si>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</si>
  <si>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</si>
  <si>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</si>
  <si>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</si>
  <si>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</si>
  <si>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</si>
  <si>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</si>
  <si>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CO-OPERATIVE BANKS</t>
  </si>
  <si>
    <t>STATE CO-OP. BANK</t>
  </si>
  <si>
    <t>TOTAL COOPERATIVE BANK</t>
  </si>
  <si>
    <t>UTTAR BIHAR .G BANK</t>
  </si>
  <si>
    <t>REGIONAL RURAL  BANKS</t>
  </si>
  <si>
    <t>MADHYA BIHAR GRAMIN BANK</t>
  </si>
  <si>
    <t>BIHAR GRAMIN BANK</t>
  </si>
  <si>
    <t>UTTAR BIHAR GRAMIN BANK</t>
  </si>
  <si>
    <t>TOTAL OF  R.R.Bs</t>
  </si>
  <si>
    <t>SMALL FINANCE BANK</t>
  </si>
  <si>
    <t>UTKARSH SFB</t>
  </si>
  <si>
    <t>UJJIVAN SFB</t>
  </si>
  <si>
    <t>TOTAL SMALL FINANCE BANK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</si>
  <si>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</si>
  <si>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</si>
  <si>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</si>
  <si>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</si>
  <si>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</si>
  <si>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</si>
  <si>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</si>
  <si>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 xml:space="preserve"> </t>
  </si>
  <si>
    <t>REGIONAL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</si>
</sst>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/>
    <xf numFmtId="0" fontId="6" fillId="0" borderId="0" xfId="0" applyFont="1"/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abSelected="1" workbookViewId="0">
      <selection activeCell="J14" sqref="J14"/>
    </sheetView>
  </sheetViews>
  <sheetFormatPr defaultRowHeight="15.05" customHeight="1" x14ac:dyDescent="0.35"/>
  <cols>
    <col min="1" max="1" width="4.296875" style="49" customWidth="1"/>
    <col min="2" max="2" width="29.8984375" style="42" bestFit="1" customWidth="1"/>
    <col min="3" max="20" width="10.59765625" style="49" customWidth="1"/>
    <col min="21" max="16384" width="8.796875" style="42"/>
  </cols>
  <sheetData>
    <row r="1" spans="1:20" ht="15.05" customHeight="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5.05" customHeight="1" x14ac:dyDescent="0.3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5.05" customHeight="1" x14ac:dyDescent="0.3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ht="15.05" customHeight="1" x14ac:dyDescent="0.3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5.05" customHeight="1" x14ac:dyDescent="0.35">
      <c r="A5" s="37" t="s">
        <v>4</v>
      </c>
      <c r="B5" s="37" t="s">
        <v>5</v>
      </c>
      <c r="C5" s="38" t="s">
        <v>6</v>
      </c>
      <c r="D5" s="38"/>
      <c r="E5" s="38"/>
      <c r="F5" s="38" t="s">
        <v>7</v>
      </c>
      <c r="G5" s="38"/>
      <c r="H5" s="38"/>
      <c r="I5" s="38" t="s">
        <v>8</v>
      </c>
      <c r="J5" s="38"/>
      <c r="K5" s="38"/>
      <c r="L5" s="38" t="s">
        <v>9</v>
      </c>
      <c r="M5" s="38"/>
      <c r="N5" s="38"/>
      <c r="O5" s="38" t="s">
        <v>10</v>
      </c>
      <c r="P5" s="38"/>
      <c r="Q5" s="38"/>
      <c r="R5" s="38" t="s">
        <v>11</v>
      </c>
      <c r="S5" s="38"/>
      <c r="T5" s="38"/>
    </row>
    <row r="6" spans="1:20" ht="15.05" customHeight="1" x14ac:dyDescent="0.35">
      <c r="A6" s="37"/>
      <c r="B6" s="37"/>
      <c r="C6" s="39" t="s">
        <v>12</v>
      </c>
      <c r="D6" s="39" t="s">
        <v>13</v>
      </c>
      <c r="E6" s="39" t="s">
        <v>14</v>
      </c>
      <c r="F6" s="39" t="s">
        <v>12</v>
      </c>
      <c r="G6" s="39" t="s">
        <v>13</v>
      </c>
      <c r="H6" s="39" t="s">
        <v>14</v>
      </c>
      <c r="I6" s="39" t="s">
        <v>12</v>
      </c>
      <c r="J6" s="39" t="s">
        <v>13</v>
      </c>
      <c r="K6" s="39" t="s">
        <v>14</v>
      </c>
      <c r="L6" s="39" t="s">
        <v>12</v>
      </c>
      <c r="M6" s="39" t="s">
        <v>13</v>
      </c>
      <c r="N6" s="39" t="s">
        <v>14</v>
      </c>
      <c r="O6" s="39" t="s">
        <v>12</v>
      </c>
      <c r="P6" s="39" t="s">
        <v>13</v>
      </c>
      <c r="Q6" s="39" t="s">
        <v>14</v>
      </c>
      <c r="R6" s="39" t="s">
        <v>12</v>
      </c>
      <c r="S6" s="39" t="s">
        <v>13</v>
      </c>
      <c r="T6" s="39" t="s">
        <v>14</v>
      </c>
    </row>
    <row r="7" spans="1:20" ht="15.05" customHeight="1" x14ac:dyDescent="0.35">
      <c r="A7" s="48"/>
      <c r="B7" s="40" t="s">
        <v>15</v>
      </c>
      <c r="C7" s="39"/>
      <c r="D7" s="39"/>
      <c r="E7" s="50"/>
      <c r="F7" s="39"/>
      <c r="G7" s="39"/>
      <c r="H7" s="50"/>
      <c r="I7" s="39"/>
      <c r="J7" s="39"/>
      <c r="K7" s="50"/>
      <c r="L7" s="39"/>
      <c r="M7" s="39"/>
      <c r="N7" s="50"/>
      <c r="O7" s="51"/>
      <c r="P7" s="51"/>
      <c r="Q7" s="50"/>
      <c r="R7" s="51"/>
      <c r="S7" s="51"/>
      <c r="T7" s="50"/>
    </row>
    <row r="8" spans="1:20" ht="15.05" customHeight="1" x14ac:dyDescent="0.35">
      <c r="A8" s="43">
        <v>1</v>
      </c>
      <c r="B8" s="41" t="s">
        <v>16</v>
      </c>
      <c r="C8" s="39">
        <v>803453</v>
      </c>
      <c r="D8" s="39">
        <v>214768</v>
      </c>
      <c r="E8" s="50">
        <f t="shared" ref="E8:E58" si="0">D8/C8</f>
        <v>0.26730623944399984</v>
      </c>
      <c r="F8" s="39">
        <v>345606</v>
      </c>
      <c r="G8" s="39">
        <v>154881</v>
      </c>
      <c r="H8" s="50">
        <f t="shared" ref="H8:H58" si="1">G8/F8</f>
        <v>0.44814326140171179</v>
      </c>
      <c r="I8" s="39">
        <v>234468</v>
      </c>
      <c r="J8" s="39">
        <v>94048</v>
      </c>
      <c r="K8" s="50">
        <f t="shared" ref="K8:K58" si="2">J8/I8</f>
        <v>0.40111230530392206</v>
      </c>
      <c r="L8" s="39">
        <f>SUM(I8+F8+C8)</f>
        <v>1383527</v>
      </c>
      <c r="M8" s="39">
        <f>SUM(J8+G8+D8)</f>
        <v>463697</v>
      </c>
      <c r="N8" s="50">
        <f t="shared" ref="N8:N58" si="3">M8/L8</f>
        <v>0.33515572880037758</v>
      </c>
      <c r="O8" s="51">
        <v>793309</v>
      </c>
      <c r="P8" s="51">
        <v>364066</v>
      </c>
      <c r="Q8" s="50">
        <f t="shared" ref="Q8:Q58" si="4">P8/O8</f>
        <v>0.45892079883122466</v>
      </c>
      <c r="R8" s="43">
        <f>SUM(O8+L8)</f>
        <v>2176836</v>
      </c>
      <c r="S8" s="43">
        <f>SUM(P8+M8)</f>
        <v>827763</v>
      </c>
      <c r="T8" s="50">
        <f t="shared" ref="T8:T58" si="5">S8/R8</f>
        <v>0.38025969802042964</v>
      </c>
    </row>
    <row r="9" spans="1:20" ht="15.05" customHeight="1" x14ac:dyDescent="0.35">
      <c r="A9" s="43">
        <v>2</v>
      </c>
      <c r="B9" s="41" t="s">
        <v>17</v>
      </c>
      <c r="C9" s="39">
        <v>426559</v>
      </c>
      <c r="D9" s="39">
        <v>106570</v>
      </c>
      <c r="E9" s="50">
        <f t="shared" si="0"/>
        <v>0.24983648217479879</v>
      </c>
      <c r="F9" s="39">
        <v>155446</v>
      </c>
      <c r="G9" s="39">
        <v>95759</v>
      </c>
      <c r="H9" s="50">
        <f t="shared" si="1"/>
        <v>0.61602743074765509</v>
      </c>
      <c r="I9" s="39">
        <v>113517</v>
      </c>
      <c r="J9" s="39">
        <v>25036</v>
      </c>
      <c r="K9" s="50">
        <f t="shared" si="2"/>
        <v>0.22054846410669768</v>
      </c>
      <c r="L9" s="39">
        <f t="shared" ref="L9:M53" si="6">SUM(I9+F9+C9)</f>
        <v>695522</v>
      </c>
      <c r="M9" s="39">
        <f t="shared" si="6"/>
        <v>227365</v>
      </c>
      <c r="N9" s="50">
        <f t="shared" si="3"/>
        <v>0.32689835835530723</v>
      </c>
      <c r="O9" s="51">
        <v>381827</v>
      </c>
      <c r="P9" s="51">
        <v>67715</v>
      </c>
      <c r="Q9" s="50">
        <f t="shared" si="4"/>
        <v>0.17734471370542157</v>
      </c>
      <c r="R9" s="43">
        <f t="shared" ref="R9:S58" si="7">SUM(O9+L9)</f>
        <v>1077349</v>
      </c>
      <c r="S9" s="43">
        <f t="shared" si="7"/>
        <v>295080</v>
      </c>
      <c r="T9" s="50">
        <f t="shared" si="5"/>
        <v>0.27389453185550827</v>
      </c>
    </row>
    <row r="10" spans="1:20" ht="15.05" customHeight="1" x14ac:dyDescent="0.35">
      <c r="A10" s="43">
        <v>3</v>
      </c>
      <c r="B10" s="41" t="s">
        <v>18</v>
      </c>
      <c r="C10" s="39">
        <v>603970</v>
      </c>
      <c r="D10" s="39">
        <v>106108</v>
      </c>
      <c r="E10" s="50">
        <f t="shared" si="0"/>
        <v>0.17568422272629436</v>
      </c>
      <c r="F10" s="39">
        <v>178807</v>
      </c>
      <c r="G10" s="39">
        <v>134060</v>
      </c>
      <c r="H10" s="50">
        <f t="shared" si="1"/>
        <v>0.7497469338448719</v>
      </c>
      <c r="I10" s="39">
        <v>161970</v>
      </c>
      <c r="J10" s="39">
        <v>136830</v>
      </c>
      <c r="K10" s="50">
        <f t="shared" si="2"/>
        <v>0.84478607149472129</v>
      </c>
      <c r="L10" s="39">
        <f t="shared" si="6"/>
        <v>944747</v>
      </c>
      <c r="M10" s="39">
        <f t="shared" si="6"/>
        <v>376998</v>
      </c>
      <c r="N10" s="50">
        <f t="shared" si="3"/>
        <v>0.39904651721572021</v>
      </c>
      <c r="O10" s="51">
        <v>483590</v>
      </c>
      <c r="P10" s="51">
        <v>234651</v>
      </c>
      <c r="Q10" s="50">
        <f t="shared" si="4"/>
        <v>0.48522715523480636</v>
      </c>
      <c r="R10" s="43">
        <f t="shared" si="7"/>
        <v>1428337</v>
      </c>
      <c r="S10" s="43">
        <f t="shared" si="7"/>
        <v>611649</v>
      </c>
      <c r="T10" s="50">
        <f t="shared" si="5"/>
        <v>0.42822457165220812</v>
      </c>
    </row>
    <row r="11" spans="1:20" ht="15.05" customHeight="1" x14ac:dyDescent="0.35">
      <c r="A11" s="43">
        <v>4</v>
      </c>
      <c r="B11" s="41" t="s">
        <v>19</v>
      </c>
      <c r="C11" s="39">
        <v>169963</v>
      </c>
      <c r="D11" s="39">
        <v>66416</v>
      </c>
      <c r="E11" s="50">
        <f t="shared" si="0"/>
        <v>0.39076740231697488</v>
      </c>
      <c r="F11" s="39">
        <v>80630</v>
      </c>
      <c r="G11" s="39">
        <v>31427</v>
      </c>
      <c r="H11" s="50">
        <f t="shared" si="1"/>
        <v>0.38976807639836292</v>
      </c>
      <c r="I11" s="39">
        <v>55674</v>
      </c>
      <c r="J11" s="39">
        <v>14481</v>
      </c>
      <c r="K11" s="50">
        <f t="shared" si="2"/>
        <v>0.26010345942450697</v>
      </c>
      <c r="L11" s="39">
        <f t="shared" si="6"/>
        <v>306267</v>
      </c>
      <c r="M11" s="39">
        <f t="shared" si="6"/>
        <v>112324</v>
      </c>
      <c r="N11" s="50">
        <f t="shared" si="3"/>
        <v>0.36675188642589635</v>
      </c>
      <c r="O11" s="51">
        <v>193084</v>
      </c>
      <c r="P11" s="51">
        <v>88201</v>
      </c>
      <c r="Q11" s="50">
        <f t="shared" si="4"/>
        <v>0.45680118497648692</v>
      </c>
      <c r="R11" s="43">
        <f t="shared" si="7"/>
        <v>499351</v>
      </c>
      <c r="S11" s="43">
        <f t="shared" si="7"/>
        <v>200525</v>
      </c>
      <c r="T11" s="50">
        <f t="shared" si="5"/>
        <v>0.40157123946883055</v>
      </c>
    </row>
    <row r="12" spans="1:20" ht="15.05" customHeight="1" x14ac:dyDescent="0.35">
      <c r="A12" s="43">
        <v>5</v>
      </c>
      <c r="B12" s="41" t="s">
        <v>20</v>
      </c>
      <c r="C12" s="39">
        <v>196324</v>
      </c>
      <c r="D12" s="39">
        <v>66640</v>
      </c>
      <c r="E12" s="50">
        <f t="shared" si="0"/>
        <v>0.33943888673824901</v>
      </c>
      <c r="F12" s="39">
        <v>93903</v>
      </c>
      <c r="G12" s="39">
        <v>31867</v>
      </c>
      <c r="H12" s="50">
        <f t="shared" si="1"/>
        <v>0.33936082979244542</v>
      </c>
      <c r="I12" s="39">
        <v>45187</v>
      </c>
      <c r="J12" s="39">
        <v>11296</v>
      </c>
      <c r="K12" s="50">
        <f t="shared" si="2"/>
        <v>0.24998340230597296</v>
      </c>
      <c r="L12" s="39">
        <f t="shared" si="6"/>
        <v>335414</v>
      </c>
      <c r="M12" s="39">
        <f t="shared" si="6"/>
        <v>109803</v>
      </c>
      <c r="N12" s="50">
        <f t="shared" si="3"/>
        <v>0.32736558402451893</v>
      </c>
      <c r="O12" s="51">
        <v>199173</v>
      </c>
      <c r="P12" s="51">
        <v>39952</v>
      </c>
      <c r="Q12" s="50">
        <f t="shared" si="4"/>
        <v>0.20058943732333198</v>
      </c>
      <c r="R12" s="43">
        <f t="shared" si="7"/>
        <v>534587</v>
      </c>
      <c r="S12" s="43">
        <f t="shared" si="7"/>
        <v>149755</v>
      </c>
      <c r="T12" s="50">
        <f t="shared" si="5"/>
        <v>0.28013213938984677</v>
      </c>
    </row>
    <row r="13" spans="1:20" ht="15.05" customHeight="1" x14ac:dyDescent="0.35">
      <c r="A13" s="43">
        <v>6</v>
      </c>
      <c r="B13" s="41" t="s">
        <v>21</v>
      </c>
      <c r="C13" s="39">
        <v>197632</v>
      </c>
      <c r="D13" s="39">
        <v>70219</v>
      </c>
      <c r="E13" s="50">
        <f t="shared" si="0"/>
        <v>0.35530177299222798</v>
      </c>
      <c r="F13" s="39">
        <v>96579</v>
      </c>
      <c r="G13" s="39">
        <v>48043</v>
      </c>
      <c r="H13" s="50">
        <f t="shared" si="1"/>
        <v>0.49744768531461292</v>
      </c>
      <c r="I13" s="39">
        <v>59968</v>
      </c>
      <c r="J13" s="39">
        <v>35380</v>
      </c>
      <c r="K13" s="50">
        <f t="shared" si="2"/>
        <v>0.58998132337246534</v>
      </c>
      <c r="L13" s="39">
        <f t="shared" si="6"/>
        <v>354179</v>
      </c>
      <c r="M13" s="39">
        <f t="shared" si="6"/>
        <v>153642</v>
      </c>
      <c r="N13" s="50">
        <f t="shared" si="3"/>
        <v>0.43379759951888736</v>
      </c>
      <c r="O13" s="51">
        <v>204394</v>
      </c>
      <c r="P13" s="51">
        <v>91985</v>
      </c>
      <c r="Q13" s="50">
        <f t="shared" si="4"/>
        <v>0.45003767233871833</v>
      </c>
      <c r="R13" s="43">
        <f t="shared" si="7"/>
        <v>558573</v>
      </c>
      <c r="S13" s="43">
        <f t="shared" si="7"/>
        <v>245627</v>
      </c>
      <c r="T13" s="50">
        <f t="shared" si="5"/>
        <v>0.43974019510431045</v>
      </c>
    </row>
    <row r="14" spans="1:20" ht="15.05" customHeight="1" x14ac:dyDescent="0.35">
      <c r="A14" s="43">
        <v>7</v>
      </c>
      <c r="B14" s="41" t="s">
        <v>22</v>
      </c>
      <c r="C14" s="39">
        <v>100576</v>
      </c>
      <c r="D14" s="39">
        <v>16214</v>
      </c>
      <c r="E14" s="50">
        <f t="shared" si="0"/>
        <v>0.16121142220808146</v>
      </c>
      <c r="F14" s="39">
        <v>62742</v>
      </c>
      <c r="G14" s="39">
        <v>10807</v>
      </c>
      <c r="H14" s="50">
        <f t="shared" si="1"/>
        <v>0.17224506710018808</v>
      </c>
      <c r="I14" s="39">
        <v>39473</v>
      </c>
      <c r="J14" s="39">
        <v>6265</v>
      </c>
      <c r="K14" s="50">
        <f t="shared" si="2"/>
        <v>0.15871608441212981</v>
      </c>
      <c r="L14" s="39">
        <f t="shared" si="6"/>
        <v>202791</v>
      </c>
      <c r="M14" s="39">
        <f t="shared" si="6"/>
        <v>33286</v>
      </c>
      <c r="N14" s="50">
        <f t="shared" si="3"/>
        <v>0.16413943419579766</v>
      </c>
      <c r="O14" s="51">
        <v>128721</v>
      </c>
      <c r="P14" s="51">
        <v>20742</v>
      </c>
      <c r="Q14" s="50">
        <f t="shared" si="4"/>
        <v>0.16113920805462978</v>
      </c>
      <c r="R14" s="43">
        <f t="shared" si="7"/>
        <v>331512</v>
      </c>
      <c r="S14" s="43">
        <f t="shared" si="7"/>
        <v>54028</v>
      </c>
      <c r="T14" s="50">
        <f t="shared" si="5"/>
        <v>0.16297449262771785</v>
      </c>
    </row>
    <row r="15" spans="1:20" ht="15.05" customHeight="1" x14ac:dyDescent="0.35">
      <c r="A15" s="43"/>
      <c r="B15" s="41" t="s">
        <v>23</v>
      </c>
      <c r="C15" s="39"/>
      <c r="D15" s="39"/>
      <c r="E15" s="50"/>
      <c r="F15" s="39"/>
      <c r="G15" s="39"/>
      <c r="H15" s="50"/>
      <c r="I15" s="39"/>
      <c r="J15" s="39"/>
      <c r="K15" s="50"/>
      <c r="L15" s="39"/>
      <c r="M15" s="39"/>
      <c r="N15" s="50"/>
      <c r="O15" s="51"/>
      <c r="P15" s="51"/>
      <c r="Q15" s="50"/>
      <c r="R15" s="43">
        <f t="shared" si="7"/>
        <v>0</v>
      </c>
      <c r="S15" s="43">
        <f t="shared" si="7"/>
        <v>0</v>
      </c>
      <c r="T15" s="50"/>
    </row>
    <row r="16" spans="1:20" ht="15.05" customHeight="1" x14ac:dyDescent="0.35">
      <c r="A16" s="43">
        <v>8</v>
      </c>
      <c r="B16" s="41" t="s">
        <v>24</v>
      </c>
      <c r="C16" s="39">
        <v>289226</v>
      </c>
      <c r="D16" s="39">
        <v>49845</v>
      </c>
      <c r="E16" s="50">
        <f t="shared" si="0"/>
        <v>0.17233927793490211</v>
      </c>
      <c r="F16" s="39">
        <v>125235</v>
      </c>
      <c r="G16" s="39">
        <v>34542</v>
      </c>
      <c r="H16" s="50">
        <f t="shared" si="1"/>
        <v>0.27581746316924183</v>
      </c>
      <c r="I16" s="39">
        <v>86583</v>
      </c>
      <c r="J16" s="39">
        <v>12645</v>
      </c>
      <c r="K16" s="50">
        <f t="shared" si="2"/>
        <v>0.14604483559128234</v>
      </c>
      <c r="L16" s="39">
        <f t="shared" si="6"/>
        <v>501044</v>
      </c>
      <c r="M16" s="39">
        <f t="shared" si="6"/>
        <v>97032</v>
      </c>
      <c r="N16" s="50">
        <f t="shared" si="3"/>
        <v>0.19365963867444774</v>
      </c>
      <c r="O16" s="51">
        <v>291372</v>
      </c>
      <c r="P16" s="51">
        <v>87233</v>
      </c>
      <c r="Q16" s="50">
        <f t="shared" si="4"/>
        <v>0.29938703787597987</v>
      </c>
      <c r="R16" s="43">
        <f t="shared" si="7"/>
        <v>792416</v>
      </c>
      <c r="S16" s="43">
        <f t="shared" si="7"/>
        <v>184265</v>
      </c>
      <c r="T16" s="50">
        <f t="shared" si="5"/>
        <v>0.23253568832532406</v>
      </c>
    </row>
    <row r="17" spans="1:20" ht="15.05" customHeight="1" x14ac:dyDescent="0.35">
      <c r="A17" s="43">
        <v>9</v>
      </c>
      <c r="B17" s="41" t="s">
        <v>25</v>
      </c>
      <c r="C17" s="39">
        <v>206972</v>
      </c>
      <c r="D17" s="39">
        <v>80967</v>
      </c>
      <c r="E17" s="50">
        <f t="shared" si="0"/>
        <v>0.39119784318651796</v>
      </c>
      <c r="F17" s="39">
        <v>85063</v>
      </c>
      <c r="G17" s="39">
        <v>37013</v>
      </c>
      <c r="H17" s="50">
        <f t="shared" si="1"/>
        <v>0.43512455474177963</v>
      </c>
      <c r="I17" s="39">
        <v>59723</v>
      </c>
      <c r="J17" s="39">
        <v>22987</v>
      </c>
      <c r="K17" s="50">
        <f t="shared" si="2"/>
        <v>0.38489359208345192</v>
      </c>
      <c r="L17" s="39">
        <f t="shared" si="6"/>
        <v>351758</v>
      </c>
      <c r="M17" s="39">
        <f t="shared" si="6"/>
        <v>140967</v>
      </c>
      <c r="N17" s="50">
        <f t="shared" si="3"/>
        <v>0.40074994740702413</v>
      </c>
      <c r="O17" s="51">
        <v>206131</v>
      </c>
      <c r="P17" s="51">
        <v>86691</v>
      </c>
      <c r="Q17" s="50">
        <f t="shared" si="4"/>
        <v>0.42056265190582687</v>
      </c>
      <c r="R17" s="43">
        <f t="shared" si="7"/>
        <v>557889</v>
      </c>
      <c r="S17" s="43">
        <f t="shared" si="7"/>
        <v>227658</v>
      </c>
      <c r="T17" s="50">
        <f t="shared" si="5"/>
        <v>0.4080704226109495</v>
      </c>
    </row>
    <row r="18" spans="1:20" ht="15.05" customHeight="1" x14ac:dyDescent="0.35">
      <c r="A18" s="43">
        <v>10</v>
      </c>
      <c r="B18" s="41" t="s">
        <v>26</v>
      </c>
      <c r="C18" s="39">
        <v>10543</v>
      </c>
      <c r="D18" s="39">
        <v>433</v>
      </c>
      <c r="E18" s="50">
        <f t="shared" si="0"/>
        <v>4.1069904201840084E-2</v>
      </c>
      <c r="F18" s="39">
        <v>19274</v>
      </c>
      <c r="G18" s="39">
        <v>1358</v>
      </c>
      <c r="H18" s="50">
        <f t="shared" si="1"/>
        <v>7.045761128982049E-2</v>
      </c>
      <c r="I18" s="39">
        <v>11174</v>
      </c>
      <c r="J18" s="39">
        <v>983</v>
      </c>
      <c r="K18" s="50">
        <f t="shared" si="2"/>
        <v>8.7972078038303203E-2</v>
      </c>
      <c r="L18" s="39">
        <f t="shared" si="6"/>
        <v>40991</v>
      </c>
      <c r="M18" s="39">
        <f t="shared" si="6"/>
        <v>2774</v>
      </c>
      <c r="N18" s="50">
        <f t="shared" si="3"/>
        <v>6.7673391720133688E-2</v>
      </c>
      <c r="O18" s="51">
        <v>33050</v>
      </c>
      <c r="P18" s="51">
        <v>2410</v>
      </c>
      <c r="Q18" s="50">
        <f t="shared" si="4"/>
        <v>7.2919818456883514E-2</v>
      </c>
      <c r="R18" s="43">
        <f t="shared" si="7"/>
        <v>74041</v>
      </c>
      <c r="S18" s="43">
        <f t="shared" si="7"/>
        <v>5184</v>
      </c>
      <c r="T18" s="50">
        <f t="shared" si="5"/>
        <v>7.0015261814400126E-2</v>
      </c>
    </row>
    <row r="19" spans="1:20" ht="15.05" customHeight="1" x14ac:dyDescent="0.35">
      <c r="A19" s="43">
        <v>11</v>
      </c>
      <c r="B19" s="41" t="s">
        <v>27</v>
      </c>
      <c r="C19" s="39">
        <v>1436</v>
      </c>
      <c r="D19" s="39">
        <v>98</v>
      </c>
      <c r="E19" s="50">
        <f t="shared" si="0"/>
        <v>6.8245125348189412E-2</v>
      </c>
      <c r="F19" s="39">
        <v>7008</v>
      </c>
      <c r="G19" s="39">
        <v>2287</v>
      </c>
      <c r="H19" s="50">
        <f t="shared" si="1"/>
        <v>0.32634132420091322</v>
      </c>
      <c r="I19" s="39">
        <v>3593</v>
      </c>
      <c r="J19" s="39">
        <v>2378</v>
      </c>
      <c r="K19" s="50">
        <f t="shared" si="2"/>
        <v>0.66184247147230724</v>
      </c>
      <c r="L19" s="39">
        <f t="shared" si="6"/>
        <v>12037</v>
      </c>
      <c r="M19" s="39">
        <f t="shared" si="6"/>
        <v>4763</v>
      </c>
      <c r="N19" s="50">
        <f t="shared" si="3"/>
        <v>0.3956966021433912</v>
      </c>
      <c r="O19" s="51">
        <v>11306</v>
      </c>
      <c r="P19" s="51">
        <v>3229</v>
      </c>
      <c r="Q19" s="50">
        <f t="shared" si="4"/>
        <v>0.28560056607111267</v>
      </c>
      <c r="R19" s="43">
        <f t="shared" si="7"/>
        <v>23343</v>
      </c>
      <c r="S19" s="43">
        <f t="shared" si="7"/>
        <v>7992</v>
      </c>
      <c r="T19" s="50">
        <f t="shared" si="5"/>
        <v>0.34237244570106667</v>
      </c>
    </row>
    <row r="20" spans="1:20" ht="15.05" customHeight="1" x14ac:dyDescent="0.35">
      <c r="A20" s="43">
        <v>12</v>
      </c>
      <c r="B20" s="41" t="s">
        <v>28</v>
      </c>
      <c r="C20" s="39">
        <v>15691</v>
      </c>
      <c r="D20" s="39">
        <v>1031</v>
      </c>
      <c r="E20" s="50">
        <f t="shared" si="0"/>
        <v>6.5706455930151036E-2</v>
      </c>
      <c r="F20" s="39">
        <v>17417</v>
      </c>
      <c r="G20" s="39">
        <v>176</v>
      </c>
      <c r="H20" s="50">
        <f t="shared" si="1"/>
        <v>1.0105069759430442E-2</v>
      </c>
      <c r="I20" s="39">
        <v>11151</v>
      </c>
      <c r="J20" s="39">
        <v>234</v>
      </c>
      <c r="K20" s="50">
        <f t="shared" si="2"/>
        <v>2.0984665052461663E-2</v>
      </c>
      <c r="L20" s="39">
        <f t="shared" si="6"/>
        <v>44259</v>
      </c>
      <c r="M20" s="39">
        <f t="shared" si="6"/>
        <v>1441</v>
      </c>
      <c r="N20" s="50">
        <f t="shared" si="3"/>
        <v>3.2558349714182429E-2</v>
      </c>
      <c r="O20" s="51">
        <v>35659</v>
      </c>
      <c r="P20" s="51">
        <v>431</v>
      </c>
      <c r="Q20" s="50">
        <f t="shared" si="4"/>
        <v>1.2086710227432065E-2</v>
      </c>
      <c r="R20" s="43">
        <f t="shared" si="7"/>
        <v>79918</v>
      </c>
      <c r="S20" s="43">
        <f t="shared" si="7"/>
        <v>1872</v>
      </c>
      <c r="T20" s="50">
        <f t="shared" si="5"/>
        <v>2.3424009609850097E-2</v>
      </c>
    </row>
    <row r="21" spans="1:20" ht="15.05" customHeight="1" x14ac:dyDescent="0.35">
      <c r="A21" s="43">
        <v>13</v>
      </c>
      <c r="B21" s="41" t="s">
        <v>29</v>
      </c>
      <c r="C21" s="39">
        <v>21465</v>
      </c>
      <c r="D21" s="39">
        <v>2773</v>
      </c>
      <c r="E21" s="50">
        <f t="shared" si="0"/>
        <v>0.12918704868390404</v>
      </c>
      <c r="F21" s="39">
        <v>17565</v>
      </c>
      <c r="G21" s="39">
        <v>9257</v>
      </c>
      <c r="H21" s="50">
        <f t="shared" si="1"/>
        <v>0.52701394819242808</v>
      </c>
      <c r="I21" s="39">
        <v>11597</v>
      </c>
      <c r="J21" s="39">
        <v>5969</v>
      </c>
      <c r="K21" s="50">
        <f t="shared" si="2"/>
        <v>0.51470207812365265</v>
      </c>
      <c r="L21" s="39">
        <f t="shared" si="6"/>
        <v>50627</v>
      </c>
      <c r="M21" s="39">
        <f t="shared" si="6"/>
        <v>17999</v>
      </c>
      <c r="N21" s="50">
        <f t="shared" si="3"/>
        <v>0.35552175716514905</v>
      </c>
      <c r="O21" s="51">
        <v>35659</v>
      </c>
      <c r="P21" s="51">
        <v>12079</v>
      </c>
      <c r="Q21" s="50">
        <f t="shared" si="4"/>
        <v>0.33873636389130374</v>
      </c>
      <c r="R21" s="43">
        <f t="shared" si="7"/>
        <v>86286</v>
      </c>
      <c r="S21" s="43">
        <f t="shared" si="7"/>
        <v>30078</v>
      </c>
      <c r="T21" s="50">
        <f t="shared" si="5"/>
        <v>0.34858493846046867</v>
      </c>
    </row>
    <row r="22" spans="1:20" ht="15.05" customHeight="1" x14ac:dyDescent="0.35">
      <c r="A22" s="43">
        <v>14</v>
      </c>
      <c r="B22" s="41" t="s">
        <v>30</v>
      </c>
      <c r="C22" s="39">
        <v>38962</v>
      </c>
      <c r="D22" s="39">
        <v>13654</v>
      </c>
      <c r="E22" s="50">
        <f t="shared" si="0"/>
        <v>0.35044402238078126</v>
      </c>
      <c r="F22" s="39">
        <v>25009</v>
      </c>
      <c r="G22" s="39">
        <v>12009</v>
      </c>
      <c r="H22" s="50">
        <f t="shared" si="1"/>
        <v>0.48018713263225238</v>
      </c>
      <c r="I22" s="39">
        <v>15050</v>
      </c>
      <c r="J22" s="39">
        <v>7687</v>
      </c>
      <c r="K22" s="50">
        <f t="shared" si="2"/>
        <v>0.51076411960132895</v>
      </c>
      <c r="L22" s="39">
        <f t="shared" si="6"/>
        <v>79021</v>
      </c>
      <c r="M22" s="39">
        <f t="shared" si="6"/>
        <v>33350</v>
      </c>
      <c r="N22" s="50">
        <f t="shared" si="3"/>
        <v>0.4220397109629086</v>
      </c>
      <c r="O22" s="51">
        <v>51312</v>
      </c>
      <c r="P22" s="51">
        <v>33389</v>
      </c>
      <c r="Q22" s="50">
        <f t="shared" si="4"/>
        <v>0.65070548799501093</v>
      </c>
      <c r="R22" s="43">
        <f t="shared" si="7"/>
        <v>130333</v>
      </c>
      <c r="S22" s="43">
        <f t="shared" si="7"/>
        <v>66739</v>
      </c>
      <c r="T22" s="50">
        <f t="shared" si="5"/>
        <v>0.5120652482487168</v>
      </c>
    </row>
    <row r="23" spans="1:20" ht="15.05" customHeight="1" x14ac:dyDescent="0.35">
      <c r="A23" s="43">
        <v>15</v>
      </c>
      <c r="B23" s="41" t="s">
        <v>31</v>
      </c>
      <c r="C23" s="39">
        <v>28881</v>
      </c>
      <c r="D23" s="39">
        <v>10292</v>
      </c>
      <c r="E23" s="50">
        <f t="shared" si="0"/>
        <v>0.35635885184031024</v>
      </c>
      <c r="F23" s="39">
        <v>28622</v>
      </c>
      <c r="G23" s="39">
        <v>11216</v>
      </c>
      <c r="H23" s="50">
        <f t="shared" si="1"/>
        <v>0.39186639647823351</v>
      </c>
      <c r="I23" s="39">
        <v>16774</v>
      </c>
      <c r="J23" s="39">
        <v>6813</v>
      </c>
      <c r="K23" s="50">
        <f t="shared" si="2"/>
        <v>0.40616430189579111</v>
      </c>
      <c r="L23" s="39">
        <f t="shared" si="6"/>
        <v>74277</v>
      </c>
      <c r="M23" s="39">
        <f t="shared" si="6"/>
        <v>28321</v>
      </c>
      <c r="N23" s="50">
        <f t="shared" si="3"/>
        <v>0.3812889588971014</v>
      </c>
      <c r="O23" s="51">
        <v>52183</v>
      </c>
      <c r="P23" s="51">
        <v>23301</v>
      </c>
      <c r="Q23" s="50">
        <f t="shared" si="4"/>
        <v>0.44652473027614359</v>
      </c>
      <c r="R23" s="43">
        <f t="shared" si="7"/>
        <v>126460</v>
      </c>
      <c r="S23" s="43">
        <f t="shared" si="7"/>
        <v>51622</v>
      </c>
      <c r="T23" s="50">
        <f t="shared" si="5"/>
        <v>0.40820812905266485</v>
      </c>
    </row>
    <row r="24" spans="1:20" ht="15.05" customHeight="1" x14ac:dyDescent="0.35">
      <c r="A24" s="43">
        <v>16</v>
      </c>
      <c r="B24" s="41" t="s">
        <v>32</v>
      </c>
      <c r="C24" s="39">
        <v>24180</v>
      </c>
      <c r="D24" s="39">
        <v>274</v>
      </c>
      <c r="E24" s="50">
        <f t="shared" si="0"/>
        <v>1.1331679073614558E-2</v>
      </c>
      <c r="F24" s="39">
        <v>22079</v>
      </c>
      <c r="G24" s="39">
        <v>2663</v>
      </c>
      <c r="H24" s="50">
        <f t="shared" si="1"/>
        <v>0.12061234657366729</v>
      </c>
      <c r="I24" s="39">
        <v>12941</v>
      </c>
      <c r="J24" s="39">
        <v>4389</v>
      </c>
      <c r="K24" s="50">
        <f t="shared" si="2"/>
        <v>0.33915462483579323</v>
      </c>
      <c r="L24" s="39">
        <f t="shared" si="6"/>
        <v>59200</v>
      </c>
      <c r="M24" s="39">
        <f t="shared" si="6"/>
        <v>7326</v>
      </c>
      <c r="N24" s="50">
        <f t="shared" si="3"/>
        <v>0.12375</v>
      </c>
      <c r="O24" s="51">
        <v>42615</v>
      </c>
      <c r="P24" s="51">
        <v>2690</v>
      </c>
      <c r="Q24" s="50">
        <f t="shared" si="4"/>
        <v>6.3123313387304938E-2</v>
      </c>
      <c r="R24" s="43">
        <f t="shared" si="7"/>
        <v>101815</v>
      </c>
      <c r="S24" s="43">
        <f t="shared" si="7"/>
        <v>10016</v>
      </c>
      <c r="T24" s="50">
        <f t="shared" si="5"/>
        <v>9.8374502774640285E-2</v>
      </c>
    </row>
    <row r="25" spans="1:20" ht="15.05" customHeight="1" x14ac:dyDescent="0.35">
      <c r="A25" s="43">
        <v>17</v>
      </c>
      <c r="B25" s="41" t="s">
        <v>33</v>
      </c>
      <c r="C25" s="39">
        <v>5893</v>
      </c>
      <c r="D25" s="39">
        <v>290</v>
      </c>
      <c r="E25" s="50">
        <f t="shared" si="0"/>
        <v>4.9210928219921943E-2</v>
      </c>
      <c r="F25" s="39">
        <v>4095</v>
      </c>
      <c r="G25" s="39">
        <v>5981</v>
      </c>
      <c r="H25" s="50">
        <f t="shared" si="1"/>
        <v>1.4605616605616605</v>
      </c>
      <c r="I25" s="39">
        <v>3181</v>
      </c>
      <c r="J25" s="39">
        <v>4754</v>
      </c>
      <c r="K25" s="50">
        <f t="shared" si="2"/>
        <v>1.4944985853505186</v>
      </c>
      <c r="L25" s="39">
        <f t="shared" si="6"/>
        <v>13169</v>
      </c>
      <c r="M25" s="39">
        <f t="shared" si="6"/>
        <v>11025</v>
      </c>
      <c r="N25" s="50">
        <f t="shared" si="3"/>
        <v>0.83719340876300408</v>
      </c>
      <c r="O25" s="51">
        <v>10437</v>
      </c>
      <c r="P25" s="51">
        <v>3945</v>
      </c>
      <c r="Q25" s="50">
        <f t="shared" si="4"/>
        <v>0.37798217878700774</v>
      </c>
      <c r="R25" s="43">
        <f t="shared" si="7"/>
        <v>23606</v>
      </c>
      <c r="S25" s="43">
        <f t="shared" si="7"/>
        <v>14970</v>
      </c>
      <c r="T25" s="50">
        <f t="shared" si="5"/>
        <v>0.63416080657459972</v>
      </c>
    </row>
    <row r="26" spans="1:20" ht="15.05" customHeight="1" x14ac:dyDescent="0.35">
      <c r="A26" s="43">
        <v>18</v>
      </c>
      <c r="B26" s="41" t="s">
        <v>34</v>
      </c>
      <c r="C26" s="39">
        <v>30464</v>
      </c>
      <c r="D26" s="39">
        <v>6406</v>
      </c>
      <c r="E26" s="50">
        <f t="shared" si="0"/>
        <v>0.21028098739495799</v>
      </c>
      <c r="F26" s="39">
        <v>24657</v>
      </c>
      <c r="G26" s="39">
        <v>6897</v>
      </c>
      <c r="H26" s="50">
        <f t="shared" si="1"/>
        <v>0.27971772721742305</v>
      </c>
      <c r="I26" s="39">
        <v>15155</v>
      </c>
      <c r="J26" s="39">
        <v>3362</v>
      </c>
      <c r="K26" s="50">
        <f t="shared" si="2"/>
        <v>0.22184097657538765</v>
      </c>
      <c r="L26" s="39">
        <f t="shared" si="6"/>
        <v>70276</v>
      </c>
      <c r="M26" s="39">
        <f t="shared" si="6"/>
        <v>16665</v>
      </c>
      <c r="N26" s="50">
        <f t="shared" si="3"/>
        <v>0.23713643349080768</v>
      </c>
      <c r="O26" s="51">
        <v>48705</v>
      </c>
      <c r="P26" s="51">
        <v>9192</v>
      </c>
      <c r="Q26" s="50">
        <f t="shared" si="4"/>
        <v>0.18872805666769327</v>
      </c>
      <c r="R26" s="43">
        <f t="shared" si="7"/>
        <v>118981</v>
      </c>
      <c r="S26" s="43">
        <f t="shared" si="7"/>
        <v>25857</v>
      </c>
      <c r="T26" s="50">
        <f t="shared" si="5"/>
        <v>0.2173204125028366</v>
      </c>
    </row>
    <row r="27" spans="1:20" ht="15.05" customHeight="1" x14ac:dyDescent="0.35">
      <c r="A27" s="43">
        <v>19</v>
      </c>
      <c r="B27" s="41" t="s">
        <v>35</v>
      </c>
      <c r="C27" s="39">
        <v>77676</v>
      </c>
      <c r="D27" s="39">
        <v>8286</v>
      </c>
      <c r="E27" s="50">
        <f t="shared" si="0"/>
        <v>0.10667387610072609</v>
      </c>
      <c r="F27" s="39">
        <v>36131</v>
      </c>
      <c r="G27" s="39">
        <v>6609</v>
      </c>
      <c r="H27" s="50">
        <f t="shared" si="1"/>
        <v>0.18291771608867732</v>
      </c>
      <c r="I27" s="39">
        <v>22041</v>
      </c>
      <c r="J27" s="39">
        <v>1840</v>
      </c>
      <c r="K27" s="50">
        <f t="shared" si="2"/>
        <v>8.3480785808266414E-2</v>
      </c>
      <c r="L27" s="39">
        <f t="shared" si="6"/>
        <v>135848</v>
      </c>
      <c r="M27" s="39">
        <f t="shared" si="6"/>
        <v>16735</v>
      </c>
      <c r="N27" s="50">
        <f t="shared" si="3"/>
        <v>0.12318915258229786</v>
      </c>
      <c r="O27" s="51">
        <v>80013</v>
      </c>
      <c r="P27" s="51">
        <v>7621</v>
      </c>
      <c r="Q27" s="50">
        <f t="shared" si="4"/>
        <v>9.5247022358866687E-2</v>
      </c>
      <c r="R27" s="43">
        <f t="shared" si="7"/>
        <v>215861</v>
      </c>
      <c r="S27" s="43">
        <f t="shared" si="7"/>
        <v>24356</v>
      </c>
      <c r="T27" s="50">
        <f t="shared" si="5"/>
        <v>0.11283186865621858</v>
      </c>
    </row>
    <row r="28" spans="1:20" ht="15.05" customHeight="1" x14ac:dyDescent="0.35">
      <c r="A28" s="43">
        <v>20</v>
      </c>
      <c r="B28" s="41" t="s">
        <v>36</v>
      </c>
      <c r="C28" s="39">
        <v>12615</v>
      </c>
      <c r="D28" s="39">
        <v>1251</v>
      </c>
      <c r="E28" s="50">
        <f t="shared" si="0"/>
        <v>9.9167657550535082E-2</v>
      </c>
      <c r="F28" s="39">
        <v>17202</v>
      </c>
      <c r="G28" s="39">
        <v>3330</v>
      </c>
      <c r="H28" s="50">
        <f t="shared" si="1"/>
        <v>0.19358214161144052</v>
      </c>
      <c r="I28" s="39">
        <v>8566</v>
      </c>
      <c r="J28" s="39">
        <v>1871</v>
      </c>
      <c r="K28" s="50">
        <f t="shared" si="2"/>
        <v>0.21842166705580202</v>
      </c>
      <c r="L28" s="39">
        <f t="shared" si="6"/>
        <v>38383</v>
      </c>
      <c r="M28" s="39">
        <f t="shared" si="6"/>
        <v>6452</v>
      </c>
      <c r="N28" s="50">
        <f t="shared" si="3"/>
        <v>0.1680952505015241</v>
      </c>
      <c r="O28" s="51">
        <v>28700</v>
      </c>
      <c r="P28" s="51">
        <v>18212</v>
      </c>
      <c r="Q28" s="50">
        <f t="shared" si="4"/>
        <v>0.63456445993031363</v>
      </c>
      <c r="R28" s="43">
        <f t="shared" si="7"/>
        <v>67083</v>
      </c>
      <c r="S28" s="43">
        <f t="shared" si="7"/>
        <v>24664</v>
      </c>
      <c r="T28" s="50">
        <f t="shared" si="5"/>
        <v>0.36766393870280101</v>
      </c>
    </row>
    <row r="29" spans="1:20" ht="15.05" customHeight="1" x14ac:dyDescent="0.35">
      <c r="A29" s="43">
        <v>21</v>
      </c>
      <c r="B29" s="41" t="s">
        <v>37</v>
      </c>
      <c r="C29" s="39">
        <v>35240</v>
      </c>
      <c r="D29" s="39">
        <v>13896</v>
      </c>
      <c r="E29" s="50">
        <f t="shared" si="0"/>
        <v>0.39432463110102156</v>
      </c>
      <c r="F29" s="39">
        <v>26720</v>
      </c>
      <c r="G29" s="39">
        <v>11893</v>
      </c>
      <c r="H29" s="50">
        <f t="shared" si="1"/>
        <v>0.44509730538922154</v>
      </c>
      <c r="I29" s="39">
        <v>16919</v>
      </c>
      <c r="J29" s="39">
        <v>5798</v>
      </c>
      <c r="K29" s="50">
        <f t="shared" si="2"/>
        <v>0.34269164844257932</v>
      </c>
      <c r="L29" s="39">
        <f t="shared" si="6"/>
        <v>78879</v>
      </c>
      <c r="M29" s="39">
        <f t="shared" si="6"/>
        <v>31587</v>
      </c>
      <c r="N29" s="50">
        <f t="shared" si="3"/>
        <v>0.40044878865097172</v>
      </c>
      <c r="O29" s="51">
        <v>52183</v>
      </c>
      <c r="P29" s="51">
        <v>5027</v>
      </c>
      <c r="Q29" s="50">
        <f t="shared" si="4"/>
        <v>9.6334055152061018E-2</v>
      </c>
      <c r="R29" s="43">
        <f t="shared" si="7"/>
        <v>131062</v>
      </c>
      <c r="S29" s="43">
        <f t="shared" si="7"/>
        <v>36614</v>
      </c>
      <c r="T29" s="50">
        <f t="shared" si="5"/>
        <v>0.27936396514626666</v>
      </c>
    </row>
    <row r="30" spans="1:20" ht="15.05" customHeight="1" x14ac:dyDescent="0.35">
      <c r="A30" s="43"/>
      <c r="B30" s="41" t="s">
        <v>38</v>
      </c>
      <c r="C30" s="39">
        <f>SUM(C8:C29)</f>
        <v>3297721</v>
      </c>
      <c r="D30" s="39">
        <f t="shared" ref="D30:P30" si="8">SUM(D8:D29)</f>
        <v>836431</v>
      </c>
      <c r="E30" s="50">
        <f t="shared" si="0"/>
        <v>0.25363910409643509</v>
      </c>
      <c r="F30" s="39">
        <f t="shared" si="8"/>
        <v>1469790</v>
      </c>
      <c r="G30" s="39">
        <f t="shared" si="8"/>
        <v>652075</v>
      </c>
      <c r="H30" s="50">
        <f t="shared" si="1"/>
        <v>0.44365181420475036</v>
      </c>
      <c r="I30" s="39">
        <f t="shared" si="8"/>
        <v>1004705</v>
      </c>
      <c r="J30" s="39">
        <f t="shared" si="8"/>
        <v>405046</v>
      </c>
      <c r="K30" s="50">
        <f t="shared" si="2"/>
        <v>0.40314918309354486</v>
      </c>
      <c r="L30" s="39">
        <f t="shared" si="8"/>
        <v>5772216</v>
      </c>
      <c r="M30" s="39">
        <f t="shared" si="8"/>
        <v>1893552</v>
      </c>
      <c r="N30" s="50">
        <f t="shared" si="3"/>
        <v>0.32804593591092224</v>
      </c>
      <c r="O30" s="39">
        <f t="shared" si="8"/>
        <v>3363423</v>
      </c>
      <c r="P30" s="39">
        <f t="shared" si="8"/>
        <v>1202762</v>
      </c>
      <c r="Q30" s="50">
        <f t="shared" si="4"/>
        <v>0.35760057536622664</v>
      </c>
      <c r="R30" s="43">
        <f t="shared" si="7"/>
        <v>9135639</v>
      </c>
      <c r="S30" s="43">
        <f t="shared" si="7"/>
        <v>3096314</v>
      </c>
      <c r="T30" s="50">
        <f t="shared" si="5"/>
        <v>0.33892692125860052</v>
      </c>
    </row>
    <row r="31" spans="1:20" ht="15.05" customHeight="1" x14ac:dyDescent="0.35">
      <c r="A31" s="43"/>
      <c r="B31" s="41" t="s">
        <v>39</v>
      </c>
      <c r="C31" s="39"/>
      <c r="D31" s="39"/>
      <c r="E31" s="50"/>
      <c r="F31" s="39"/>
      <c r="G31" s="39"/>
      <c r="H31" s="50"/>
      <c r="I31" s="39"/>
      <c r="J31" s="39"/>
      <c r="K31" s="50"/>
      <c r="L31" s="39">
        <f t="shared" si="6"/>
        <v>0</v>
      </c>
      <c r="M31" s="39">
        <f t="shared" si="6"/>
        <v>0</v>
      </c>
      <c r="N31" s="50"/>
      <c r="O31" s="51"/>
      <c r="P31" s="51"/>
      <c r="Q31" s="50"/>
      <c r="R31" s="43"/>
      <c r="S31" s="43"/>
      <c r="T31" s="50"/>
    </row>
    <row r="32" spans="1:20" ht="15.05" customHeight="1" x14ac:dyDescent="0.35">
      <c r="A32" s="43">
        <v>22</v>
      </c>
      <c r="B32" s="41" t="s">
        <v>40</v>
      </c>
      <c r="C32" s="39">
        <v>28744</v>
      </c>
      <c r="D32" s="39">
        <v>13254</v>
      </c>
      <c r="E32" s="50">
        <f t="shared" si="0"/>
        <v>0.46110492624547733</v>
      </c>
      <c r="F32" s="39">
        <v>66673</v>
      </c>
      <c r="G32" s="39">
        <v>56830</v>
      </c>
      <c r="H32" s="50">
        <f t="shared" si="1"/>
        <v>0.85236902494263045</v>
      </c>
      <c r="I32" s="39">
        <v>21397</v>
      </c>
      <c r="J32" s="39">
        <v>1344</v>
      </c>
      <c r="K32" s="50">
        <f t="shared" si="2"/>
        <v>6.2812543814553437E-2</v>
      </c>
      <c r="L32" s="39">
        <f t="shared" si="6"/>
        <v>116814</v>
      </c>
      <c r="M32" s="39">
        <f t="shared" si="6"/>
        <v>71428</v>
      </c>
      <c r="N32" s="50">
        <f t="shared" si="3"/>
        <v>0.61146780351670171</v>
      </c>
      <c r="O32" s="51">
        <v>66967</v>
      </c>
      <c r="P32" s="51">
        <v>58675</v>
      </c>
      <c r="Q32" s="50">
        <f t="shared" si="4"/>
        <v>0.87617781892573954</v>
      </c>
      <c r="R32" s="43">
        <f t="shared" si="7"/>
        <v>183781</v>
      </c>
      <c r="S32" s="43">
        <f t="shared" si="7"/>
        <v>130103</v>
      </c>
      <c r="T32" s="50">
        <f t="shared" si="5"/>
        <v>0.70792410532100702</v>
      </c>
    </row>
    <row r="33" spans="1:20" ht="15.05" customHeight="1" x14ac:dyDescent="0.35">
      <c r="A33" s="43">
        <v>23</v>
      </c>
      <c r="B33" s="41" t="s">
        <v>41</v>
      </c>
      <c r="C33" s="39">
        <v>3268</v>
      </c>
      <c r="D33" s="39">
        <v>724</v>
      </c>
      <c r="E33" s="50">
        <f t="shared" si="0"/>
        <v>0.22154222766217871</v>
      </c>
      <c r="F33" s="39">
        <v>3107</v>
      </c>
      <c r="G33" s="39">
        <v>2957</v>
      </c>
      <c r="H33" s="50">
        <f t="shared" si="1"/>
        <v>0.9517219182491149</v>
      </c>
      <c r="I33" s="39">
        <v>2128</v>
      </c>
      <c r="J33" s="39">
        <v>348</v>
      </c>
      <c r="K33" s="50">
        <f t="shared" si="2"/>
        <v>0.16353383458646617</v>
      </c>
      <c r="L33" s="39">
        <f t="shared" si="6"/>
        <v>8503</v>
      </c>
      <c r="M33" s="39">
        <f t="shared" si="6"/>
        <v>4029</v>
      </c>
      <c r="N33" s="50">
        <f t="shared" si="3"/>
        <v>0.47383276490650361</v>
      </c>
      <c r="O33" s="51">
        <v>6957</v>
      </c>
      <c r="P33" s="51">
        <v>4803</v>
      </c>
      <c r="Q33" s="50">
        <f t="shared" si="4"/>
        <v>0.69038378611470463</v>
      </c>
      <c r="R33" s="43">
        <f t="shared" si="7"/>
        <v>15460</v>
      </c>
      <c r="S33" s="43">
        <f t="shared" si="7"/>
        <v>8832</v>
      </c>
      <c r="T33" s="50">
        <f t="shared" si="5"/>
        <v>0.57128072445019407</v>
      </c>
    </row>
    <row r="34" spans="1:20" ht="15.05" customHeight="1" x14ac:dyDescent="0.35">
      <c r="A34" s="43">
        <v>24</v>
      </c>
      <c r="B34" s="41" t="s">
        <v>42</v>
      </c>
      <c r="C34" s="39">
        <v>345</v>
      </c>
      <c r="D34" s="39">
        <v>0</v>
      </c>
      <c r="E34" s="50">
        <f t="shared" si="0"/>
        <v>0</v>
      </c>
      <c r="F34" s="39">
        <v>1139</v>
      </c>
      <c r="G34" s="39">
        <v>0</v>
      </c>
      <c r="H34" s="50">
        <f t="shared" si="1"/>
        <v>0</v>
      </c>
      <c r="I34" s="39">
        <v>370</v>
      </c>
      <c r="J34" s="39">
        <v>0</v>
      </c>
      <c r="K34" s="50">
        <f t="shared" si="2"/>
        <v>0</v>
      </c>
      <c r="L34" s="39">
        <f t="shared" si="6"/>
        <v>1854</v>
      </c>
      <c r="M34" s="39">
        <f t="shared" si="6"/>
        <v>0</v>
      </c>
      <c r="N34" s="50">
        <f t="shared" si="3"/>
        <v>0</v>
      </c>
      <c r="O34" s="51">
        <v>870</v>
      </c>
      <c r="P34" s="51">
        <v>0</v>
      </c>
      <c r="Q34" s="50">
        <f t="shared" si="4"/>
        <v>0</v>
      </c>
      <c r="R34" s="43">
        <f t="shared" si="7"/>
        <v>2724</v>
      </c>
      <c r="S34" s="43">
        <f t="shared" si="7"/>
        <v>0</v>
      </c>
      <c r="T34" s="50">
        <f t="shared" si="5"/>
        <v>0</v>
      </c>
    </row>
    <row r="35" spans="1:20" ht="15.05" customHeight="1" x14ac:dyDescent="0.35">
      <c r="A35" s="43">
        <v>25</v>
      </c>
      <c r="B35" s="41" t="s">
        <v>43</v>
      </c>
      <c r="C35" s="39">
        <v>0</v>
      </c>
      <c r="D35" s="39">
        <v>0</v>
      </c>
      <c r="E35" s="50" t="e">
        <f t="shared" si="0"/>
        <v>#DIV/0!</v>
      </c>
      <c r="F35" s="39">
        <v>1209</v>
      </c>
      <c r="G35" s="39">
        <v>0</v>
      </c>
      <c r="H35" s="50">
        <f t="shared" si="1"/>
        <v>0</v>
      </c>
      <c r="I35" s="39">
        <v>370</v>
      </c>
      <c r="J35" s="39">
        <v>0</v>
      </c>
      <c r="K35" s="50">
        <f t="shared" si="2"/>
        <v>0</v>
      </c>
      <c r="L35" s="39">
        <f t="shared" si="6"/>
        <v>1579</v>
      </c>
      <c r="M35" s="39">
        <f t="shared" si="6"/>
        <v>0</v>
      </c>
      <c r="N35" s="50">
        <f t="shared" si="3"/>
        <v>0</v>
      </c>
      <c r="O35" s="51">
        <v>870</v>
      </c>
      <c r="P35" s="51">
        <v>0</v>
      </c>
      <c r="Q35" s="50">
        <f t="shared" si="4"/>
        <v>0</v>
      </c>
      <c r="R35" s="43">
        <f t="shared" si="7"/>
        <v>2449</v>
      </c>
      <c r="S35" s="43">
        <f t="shared" si="7"/>
        <v>0</v>
      </c>
      <c r="T35" s="50">
        <f t="shared" si="5"/>
        <v>0</v>
      </c>
    </row>
    <row r="36" spans="1:20" ht="15.05" customHeight="1" x14ac:dyDescent="0.35">
      <c r="A36" s="43">
        <v>26</v>
      </c>
      <c r="B36" s="41" t="s">
        <v>44</v>
      </c>
      <c r="C36" s="39">
        <v>31365</v>
      </c>
      <c r="D36" s="39">
        <v>8408</v>
      </c>
      <c r="E36" s="50">
        <f t="shared" si="0"/>
        <v>0.26806950422445402</v>
      </c>
      <c r="F36" s="39">
        <v>36946</v>
      </c>
      <c r="G36" s="39">
        <v>9345</v>
      </c>
      <c r="H36" s="50">
        <f t="shared" si="1"/>
        <v>0.25293671845395982</v>
      </c>
      <c r="I36" s="39">
        <v>18764</v>
      </c>
      <c r="J36" s="39">
        <v>24354</v>
      </c>
      <c r="K36" s="50">
        <f t="shared" si="2"/>
        <v>1.2979108931997443</v>
      </c>
      <c r="L36" s="39">
        <f t="shared" si="6"/>
        <v>87075</v>
      </c>
      <c r="M36" s="39">
        <f t="shared" si="6"/>
        <v>42107</v>
      </c>
      <c r="N36" s="50">
        <f t="shared" si="3"/>
        <v>0.48357163364915301</v>
      </c>
      <c r="O36" s="51">
        <v>62619</v>
      </c>
      <c r="P36" s="51">
        <v>20069</v>
      </c>
      <c r="Q36" s="50">
        <f t="shared" si="4"/>
        <v>0.32049377984317856</v>
      </c>
      <c r="R36" s="43">
        <f t="shared" si="7"/>
        <v>149694</v>
      </c>
      <c r="S36" s="43">
        <f t="shared" si="7"/>
        <v>62176</v>
      </c>
      <c r="T36" s="50">
        <f t="shared" si="5"/>
        <v>0.41535398880382646</v>
      </c>
    </row>
    <row r="37" spans="1:20" ht="15.05" customHeight="1" x14ac:dyDescent="0.35">
      <c r="A37" s="43">
        <v>27</v>
      </c>
      <c r="B37" s="41" t="s">
        <v>45</v>
      </c>
      <c r="C37" s="39">
        <v>64080</v>
      </c>
      <c r="D37" s="39">
        <v>36153</v>
      </c>
      <c r="E37" s="50">
        <f t="shared" si="0"/>
        <v>0.56418539325842698</v>
      </c>
      <c r="F37" s="39">
        <v>56443</v>
      </c>
      <c r="G37" s="39">
        <v>72546</v>
      </c>
      <c r="H37" s="50">
        <f t="shared" si="1"/>
        <v>1.2852966709778006</v>
      </c>
      <c r="I37" s="39">
        <v>21547</v>
      </c>
      <c r="J37" s="39">
        <v>253</v>
      </c>
      <c r="K37" s="50">
        <f t="shared" si="2"/>
        <v>1.1741773796816263E-2</v>
      </c>
      <c r="L37" s="39">
        <f t="shared" si="6"/>
        <v>142070</v>
      </c>
      <c r="M37" s="39">
        <f t="shared" si="6"/>
        <v>108952</v>
      </c>
      <c r="N37" s="50">
        <f t="shared" si="3"/>
        <v>0.76688956148377563</v>
      </c>
      <c r="O37" s="51">
        <v>71317</v>
      </c>
      <c r="P37" s="51">
        <v>163488</v>
      </c>
      <c r="Q37" s="50">
        <f t="shared" si="4"/>
        <v>2.2924127487134904</v>
      </c>
      <c r="R37" s="43">
        <f t="shared" si="7"/>
        <v>213387</v>
      </c>
      <c r="S37" s="43">
        <f t="shared" si="7"/>
        <v>272440</v>
      </c>
      <c r="T37" s="50">
        <f t="shared" si="5"/>
        <v>1.2767413197617474</v>
      </c>
    </row>
    <row r="38" spans="1:20" ht="15.05" customHeight="1" x14ac:dyDescent="0.35">
      <c r="A38" s="43">
        <v>28</v>
      </c>
      <c r="B38" s="41" t="s">
        <v>46</v>
      </c>
      <c r="C38" s="39">
        <v>29638</v>
      </c>
      <c r="D38" s="39">
        <v>10323</v>
      </c>
      <c r="E38" s="50">
        <f t="shared" si="0"/>
        <v>0.34830285444361969</v>
      </c>
      <c r="F38" s="39">
        <v>55534</v>
      </c>
      <c r="G38" s="39">
        <v>57901</v>
      </c>
      <c r="H38" s="50">
        <f t="shared" si="1"/>
        <v>1.0426225375445672</v>
      </c>
      <c r="I38" s="39">
        <v>4928</v>
      </c>
      <c r="J38" s="39">
        <v>0</v>
      </c>
      <c r="K38" s="50">
        <f t="shared" si="2"/>
        <v>0</v>
      </c>
      <c r="L38" s="39">
        <f t="shared" si="6"/>
        <v>90100</v>
      </c>
      <c r="M38" s="39">
        <f t="shared" si="6"/>
        <v>68224</v>
      </c>
      <c r="N38" s="50">
        <f t="shared" si="3"/>
        <v>0.75720310765815757</v>
      </c>
      <c r="O38" s="51">
        <v>13916</v>
      </c>
      <c r="P38" s="51">
        <v>35843</v>
      </c>
      <c r="Q38" s="50">
        <f t="shared" si="4"/>
        <v>2.5756682954872088</v>
      </c>
      <c r="R38" s="43">
        <f t="shared" si="7"/>
        <v>104016</v>
      </c>
      <c r="S38" s="43">
        <f t="shared" si="7"/>
        <v>104067</v>
      </c>
      <c r="T38" s="50">
        <f t="shared" si="5"/>
        <v>1.0004903091832025</v>
      </c>
    </row>
    <row r="39" spans="1:20" ht="15.05" customHeight="1" x14ac:dyDescent="0.35">
      <c r="A39" s="43">
        <v>29</v>
      </c>
      <c r="B39" s="41" t="s">
        <v>47</v>
      </c>
      <c r="C39" s="39">
        <v>0</v>
      </c>
      <c r="D39" s="39">
        <v>0</v>
      </c>
      <c r="E39" s="50" t="e">
        <f t="shared" si="0"/>
        <v>#DIV/0!</v>
      </c>
      <c r="F39" s="39">
        <v>509</v>
      </c>
      <c r="G39" s="39">
        <v>50</v>
      </c>
      <c r="H39" s="50">
        <f t="shared" si="1"/>
        <v>9.8231827111984277E-2</v>
      </c>
      <c r="I39" s="39">
        <v>370</v>
      </c>
      <c r="J39" s="39">
        <v>17</v>
      </c>
      <c r="K39" s="50">
        <f t="shared" si="2"/>
        <v>4.5945945945945948E-2</v>
      </c>
      <c r="L39" s="39">
        <f t="shared" si="6"/>
        <v>879</v>
      </c>
      <c r="M39" s="39">
        <f t="shared" si="6"/>
        <v>67</v>
      </c>
      <c r="N39" s="50">
        <f t="shared" si="3"/>
        <v>7.6222980659840733E-2</v>
      </c>
      <c r="O39" s="51">
        <v>870</v>
      </c>
      <c r="P39" s="51">
        <v>161</v>
      </c>
      <c r="Q39" s="50">
        <f t="shared" si="4"/>
        <v>0.18505747126436781</v>
      </c>
      <c r="R39" s="43">
        <f t="shared" si="7"/>
        <v>1749</v>
      </c>
      <c r="S39" s="43">
        <f t="shared" si="7"/>
        <v>228</v>
      </c>
      <c r="T39" s="50">
        <f t="shared" si="5"/>
        <v>0.13036020583190394</v>
      </c>
    </row>
    <row r="40" spans="1:20" ht="15.05" customHeight="1" x14ac:dyDescent="0.35">
      <c r="A40" s="43">
        <v>30</v>
      </c>
      <c r="B40" s="41" t="s">
        <v>48</v>
      </c>
      <c r="C40" s="39">
        <v>9477</v>
      </c>
      <c r="D40" s="39">
        <v>0</v>
      </c>
      <c r="E40" s="50">
        <f t="shared" si="0"/>
        <v>0</v>
      </c>
      <c r="F40" s="39">
        <v>5475</v>
      </c>
      <c r="G40" s="39">
        <v>0</v>
      </c>
      <c r="H40" s="50">
        <f t="shared" si="1"/>
        <v>0</v>
      </c>
      <c r="I40" s="39">
        <v>2468</v>
      </c>
      <c r="J40" s="39">
        <v>0</v>
      </c>
      <c r="K40" s="50">
        <f t="shared" si="2"/>
        <v>0</v>
      </c>
      <c r="L40" s="39">
        <f t="shared" si="6"/>
        <v>17420</v>
      </c>
      <c r="M40" s="39">
        <f t="shared" si="6"/>
        <v>0</v>
      </c>
      <c r="N40" s="50">
        <f t="shared" si="3"/>
        <v>0</v>
      </c>
      <c r="O40" s="51">
        <v>7828</v>
      </c>
      <c r="P40" s="51">
        <v>0</v>
      </c>
      <c r="Q40" s="50">
        <f t="shared" si="4"/>
        <v>0</v>
      </c>
      <c r="R40" s="43">
        <f t="shared" si="7"/>
        <v>25248</v>
      </c>
      <c r="S40" s="43">
        <f t="shared" si="7"/>
        <v>0</v>
      </c>
      <c r="T40" s="50">
        <f t="shared" si="5"/>
        <v>0</v>
      </c>
    </row>
    <row r="41" spans="1:20" ht="15.05" customHeight="1" x14ac:dyDescent="0.35">
      <c r="A41" s="43">
        <v>31</v>
      </c>
      <c r="B41" s="41" t="s">
        <v>49</v>
      </c>
      <c r="C41" s="39">
        <v>1841</v>
      </c>
      <c r="D41" s="39">
        <v>3089</v>
      </c>
      <c r="E41" s="50">
        <f t="shared" si="0"/>
        <v>1.6778924497555676</v>
      </c>
      <c r="F41" s="39">
        <v>846</v>
      </c>
      <c r="G41" s="39">
        <v>751</v>
      </c>
      <c r="H41" s="50">
        <f t="shared" si="1"/>
        <v>0.88770685579196218</v>
      </c>
      <c r="I41" s="39">
        <v>742</v>
      </c>
      <c r="J41" s="39">
        <v>0</v>
      </c>
      <c r="K41" s="50">
        <f t="shared" si="2"/>
        <v>0</v>
      </c>
      <c r="L41" s="39">
        <f t="shared" si="6"/>
        <v>3429</v>
      </c>
      <c r="M41" s="39">
        <f t="shared" si="6"/>
        <v>3840</v>
      </c>
      <c r="N41" s="50">
        <f t="shared" si="3"/>
        <v>1.1198600174978128</v>
      </c>
      <c r="O41" s="51">
        <v>1739</v>
      </c>
      <c r="P41" s="51">
        <v>1671</v>
      </c>
      <c r="Q41" s="50">
        <f t="shared" si="4"/>
        <v>0.96089706728004598</v>
      </c>
      <c r="R41" s="43">
        <f t="shared" si="7"/>
        <v>5168</v>
      </c>
      <c r="S41" s="43">
        <f t="shared" si="7"/>
        <v>5511</v>
      </c>
      <c r="T41" s="50">
        <f t="shared" si="5"/>
        <v>1.0663699690402477</v>
      </c>
    </row>
    <row r="42" spans="1:20" ht="15.05" customHeight="1" x14ac:dyDescent="0.35">
      <c r="A42" s="43">
        <v>32</v>
      </c>
      <c r="B42" s="41" t="s">
        <v>50</v>
      </c>
      <c r="C42" s="39">
        <v>131058</v>
      </c>
      <c r="D42" s="39">
        <v>128970</v>
      </c>
      <c r="E42" s="50">
        <f t="shared" si="0"/>
        <v>0.98406812251064413</v>
      </c>
      <c r="F42" s="39">
        <v>78177</v>
      </c>
      <c r="G42" s="39">
        <v>115722</v>
      </c>
      <c r="H42" s="50">
        <f t="shared" si="1"/>
        <v>1.4802563413791781</v>
      </c>
      <c r="I42" s="39">
        <v>18327</v>
      </c>
      <c r="J42" s="39">
        <v>1540</v>
      </c>
      <c r="K42" s="50">
        <f t="shared" si="2"/>
        <v>8.4029028209745185E-2</v>
      </c>
      <c r="L42" s="39">
        <f t="shared" si="6"/>
        <v>227562</v>
      </c>
      <c r="M42" s="39">
        <f t="shared" si="6"/>
        <v>246232</v>
      </c>
      <c r="N42" s="50">
        <f t="shared" si="3"/>
        <v>1.0820435749378192</v>
      </c>
      <c r="O42" s="51">
        <v>65227</v>
      </c>
      <c r="P42" s="51">
        <v>1350</v>
      </c>
      <c r="Q42" s="50">
        <f t="shared" si="4"/>
        <v>2.0696950649271007E-2</v>
      </c>
      <c r="R42" s="43">
        <f t="shared" si="7"/>
        <v>292789</v>
      </c>
      <c r="S42" s="43">
        <f t="shared" si="7"/>
        <v>247582</v>
      </c>
      <c r="T42" s="50">
        <f t="shared" si="5"/>
        <v>0.84559870760171996</v>
      </c>
    </row>
    <row r="43" spans="1:20" ht="15.05" customHeight="1" x14ac:dyDescent="0.35">
      <c r="A43" s="43">
        <v>33</v>
      </c>
      <c r="B43" s="41" t="s">
        <v>51</v>
      </c>
      <c r="C43" s="39">
        <v>0</v>
      </c>
      <c r="D43" s="39">
        <v>0</v>
      </c>
      <c r="E43" s="50" t="e">
        <f t="shared" si="0"/>
        <v>#DIV/0!</v>
      </c>
      <c r="F43" s="39">
        <v>1000</v>
      </c>
      <c r="G43" s="39">
        <v>0</v>
      </c>
      <c r="H43" s="50">
        <f t="shared" si="1"/>
        <v>0</v>
      </c>
      <c r="I43" s="39">
        <v>0</v>
      </c>
      <c r="J43" s="39">
        <v>0</v>
      </c>
      <c r="K43" s="50" t="e">
        <f t="shared" si="2"/>
        <v>#DIV/0!</v>
      </c>
      <c r="L43" s="39">
        <f t="shared" si="6"/>
        <v>1000</v>
      </c>
      <c r="M43" s="39">
        <f t="shared" si="6"/>
        <v>0</v>
      </c>
      <c r="N43" s="50">
        <f t="shared" si="3"/>
        <v>0</v>
      </c>
      <c r="O43" s="51">
        <v>0</v>
      </c>
      <c r="P43" s="51">
        <v>0</v>
      </c>
      <c r="Q43" s="50" t="e">
        <f t="shared" si="4"/>
        <v>#DIV/0!</v>
      </c>
      <c r="R43" s="43">
        <f t="shared" si="7"/>
        <v>1000</v>
      </c>
      <c r="S43" s="43">
        <f t="shared" si="7"/>
        <v>0</v>
      </c>
      <c r="T43" s="50">
        <f t="shared" si="5"/>
        <v>0</v>
      </c>
    </row>
    <row r="44" spans="1:20" ht="15.05" customHeight="1" x14ac:dyDescent="0.35">
      <c r="A44" s="43"/>
      <c r="B44" s="41" t="s">
        <v>52</v>
      </c>
      <c r="C44" s="39">
        <f>SUM(C32:C43)</f>
        <v>299816</v>
      </c>
      <c r="D44" s="39">
        <f t="shared" ref="D44:P44" si="9">SUM(D32:D43)</f>
        <v>200921</v>
      </c>
      <c r="E44" s="50">
        <f t="shared" si="0"/>
        <v>0.67014769058355794</v>
      </c>
      <c r="F44" s="39">
        <f t="shared" si="9"/>
        <v>307058</v>
      </c>
      <c r="G44" s="39">
        <f t="shared" si="9"/>
        <v>316102</v>
      </c>
      <c r="H44" s="50">
        <f t="shared" si="1"/>
        <v>1.0294537188413915</v>
      </c>
      <c r="I44" s="39">
        <f t="shared" si="9"/>
        <v>91411</v>
      </c>
      <c r="J44" s="39">
        <f t="shared" si="9"/>
        <v>27856</v>
      </c>
      <c r="K44" s="50">
        <f t="shared" si="2"/>
        <v>0.30473356598221218</v>
      </c>
      <c r="L44" s="39">
        <f t="shared" si="6"/>
        <v>698285</v>
      </c>
      <c r="M44" s="39">
        <f t="shared" si="6"/>
        <v>544879</v>
      </c>
      <c r="N44" s="50">
        <f t="shared" si="3"/>
        <v>0.78031033174133768</v>
      </c>
      <c r="O44" s="39">
        <f t="shared" si="9"/>
        <v>299180</v>
      </c>
      <c r="P44" s="39">
        <f t="shared" si="9"/>
        <v>286060</v>
      </c>
      <c r="Q44" s="50">
        <f t="shared" si="4"/>
        <v>0.95614680125676854</v>
      </c>
      <c r="R44" s="43">
        <f t="shared" si="7"/>
        <v>997465</v>
      </c>
      <c r="S44" s="43">
        <f t="shared" si="7"/>
        <v>830939</v>
      </c>
      <c r="T44" s="50">
        <f t="shared" si="5"/>
        <v>0.83305078373677277</v>
      </c>
    </row>
    <row r="45" spans="1:20" ht="15.05" customHeight="1" x14ac:dyDescent="0.35">
      <c r="A45" s="43" t="s">
        <v>53</v>
      </c>
      <c r="B45" s="40"/>
      <c r="C45" s="39">
        <f>SUM(C30,C44)</f>
        <v>3597537</v>
      </c>
      <c r="D45" s="39">
        <f>SUM(D30,D44)</f>
        <v>1037352</v>
      </c>
      <c r="E45" s="50">
        <f t="shared" si="0"/>
        <v>0.28835061321120531</v>
      </c>
      <c r="F45" s="39">
        <f>SUM(F30,F44)</f>
        <v>1776848</v>
      </c>
      <c r="G45" s="39">
        <f>SUM(G30,G44)</f>
        <v>968177</v>
      </c>
      <c r="H45" s="50">
        <f t="shared" si="1"/>
        <v>0.54488453711291007</v>
      </c>
      <c r="I45" s="39">
        <f>SUM(I30,I44)</f>
        <v>1096116</v>
      </c>
      <c r="J45" s="39">
        <f>SUM(J30,J44)</f>
        <v>432902</v>
      </c>
      <c r="K45" s="50">
        <f t="shared" si="2"/>
        <v>0.39494177623536197</v>
      </c>
      <c r="L45" s="39">
        <f t="shared" si="6"/>
        <v>6470501</v>
      </c>
      <c r="M45" s="39">
        <f t="shared" si="6"/>
        <v>2438431</v>
      </c>
      <c r="N45" s="50">
        <f t="shared" si="3"/>
        <v>0.37685350794320255</v>
      </c>
      <c r="O45" s="39">
        <f>SUM(O30,O44)</f>
        <v>3662603</v>
      </c>
      <c r="P45" s="39">
        <f>SUM(P30,P44)</f>
        <v>1488822</v>
      </c>
      <c r="Q45" s="50">
        <f t="shared" si="4"/>
        <v>0.40649286859645994</v>
      </c>
      <c r="R45" s="43">
        <f t="shared" si="7"/>
        <v>10133104</v>
      </c>
      <c r="S45" s="43">
        <f>SUM(P45+M45)</f>
        <v>3927253</v>
      </c>
      <c r="T45" s="50">
        <f t="shared" si="5"/>
        <v>0.38756663308695932</v>
      </c>
    </row>
    <row r="46" spans="1:20" ht="15.05" customHeight="1" x14ac:dyDescent="0.35">
      <c r="A46" s="43"/>
      <c r="B46" s="43" t="s">
        <v>54</v>
      </c>
      <c r="C46" s="39"/>
      <c r="D46" s="39"/>
      <c r="E46" s="50"/>
      <c r="F46" s="39"/>
      <c r="G46" s="39"/>
      <c r="H46" s="50"/>
      <c r="I46" s="39"/>
      <c r="J46" s="39"/>
      <c r="K46" s="50"/>
      <c r="L46" s="39"/>
      <c r="M46" s="39"/>
      <c r="N46" s="50"/>
      <c r="O46" s="51"/>
      <c r="P46" s="51"/>
      <c r="Q46" s="50"/>
      <c r="R46" s="43"/>
      <c r="S46" s="43"/>
      <c r="T46" s="50"/>
    </row>
    <row r="47" spans="1:20" ht="15.05" customHeight="1" x14ac:dyDescent="0.35">
      <c r="A47" s="43">
        <v>34</v>
      </c>
      <c r="B47" s="41" t="s">
        <v>55</v>
      </c>
      <c r="C47" s="39">
        <v>197963</v>
      </c>
      <c r="D47" s="39">
        <v>25014</v>
      </c>
      <c r="E47" s="50">
        <f t="shared" si="0"/>
        <v>0.12635694548981374</v>
      </c>
      <c r="F47" s="39">
        <v>0</v>
      </c>
      <c r="G47" s="39">
        <v>0</v>
      </c>
      <c r="H47" s="50" t="e">
        <f t="shared" si="1"/>
        <v>#DIV/0!</v>
      </c>
      <c r="I47" s="39">
        <v>0</v>
      </c>
      <c r="J47" s="39">
        <v>275</v>
      </c>
      <c r="K47" s="50" t="e">
        <f t="shared" si="2"/>
        <v>#DIV/0!</v>
      </c>
      <c r="L47" s="39">
        <f t="shared" si="6"/>
        <v>197963</v>
      </c>
      <c r="M47" s="39">
        <f t="shared" si="6"/>
        <v>25289</v>
      </c>
      <c r="N47" s="50">
        <f t="shared" si="3"/>
        <v>0.12774609396705444</v>
      </c>
      <c r="O47" s="51">
        <v>0</v>
      </c>
      <c r="P47" s="51">
        <v>1272</v>
      </c>
      <c r="Q47" s="50" t="e">
        <f t="shared" si="4"/>
        <v>#DIV/0!</v>
      </c>
      <c r="R47" s="43">
        <f t="shared" si="7"/>
        <v>197963</v>
      </c>
      <c r="S47" s="43">
        <f t="shared" si="7"/>
        <v>26561</v>
      </c>
      <c r="T47" s="50">
        <f t="shared" si="5"/>
        <v>0.13417153710541868</v>
      </c>
    </row>
    <row r="48" spans="1:20" ht="15.05" customHeight="1" x14ac:dyDescent="0.35">
      <c r="A48" s="44" t="s">
        <v>56</v>
      </c>
      <c r="B48" s="44" t="s">
        <v>57</v>
      </c>
      <c r="C48" s="39">
        <f>SUM(C47:C47)</f>
        <v>197963</v>
      </c>
      <c r="D48" s="39">
        <f>SUM(D47:D47)</f>
        <v>25014</v>
      </c>
      <c r="E48" s="50">
        <f t="shared" si="0"/>
        <v>0.12635694548981374</v>
      </c>
      <c r="F48" s="39">
        <f>SUM(F47:F47)</f>
        <v>0</v>
      </c>
      <c r="G48" s="39">
        <f>SUM(G47:G47)</f>
        <v>0</v>
      </c>
      <c r="H48" s="50" t="e">
        <f t="shared" si="1"/>
        <v>#DIV/0!</v>
      </c>
      <c r="I48" s="39">
        <f>SUM(I47:I47)</f>
        <v>0</v>
      </c>
      <c r="J48" s="39">
        <f>SUM(J47:J47)</f>
        <v>275</v>
      </c>
      <c r="K48" s="50" t="e">
        <f t="shared" si="2"/>
        <v>#DIV/0!</v>
      </c>
      <c r="L48" s="39">
        <f t="shared" si="6"/>
        <v>197963</v>
      </c>
      <c r="M48" s="39">
        <f t="shared" si="6"/>
        <v>25289</v>
      </c>
      <c r="N48" s="50">
        <f t="shared" si="3"/>
        <v>0.12774609396705444</v>
      </c>
      <c r="O48" s="39">
        <f>SUM(O47:O47)</f>
        <v>0</v>
      </c>
      <c r="P48" s="39">
        <f>SUM(P47:P47)</f>
        <v>1272</v>
      </c>
      <c r="Q48" s="50" t="e">
        <f t="shared" si="4"/>
        <v>#DIV/0!</v>
      </c>
      <c r="R48" s="43">
        <f t="shared" si="7"/>
        <v>197963</v>
      </c>
      <c r="S48" s="43">
        <f t="shared" si="7"/>
        <v>26561</v>
      </c>
      <c r="T48" s="50">
        <f t="shared" si="5"/>
        <v>0.13417153710541868</v>
      </c>
    </row>
    <row r="49" spans="1:20" ht="15.05" customHeight="1" x14ac:dyDescent="0.35">
      <c r="A49" s="43"/>
      <c r="B49" s="43" t="s">
        <v>58</v>
      </c>
      <c r="C49" s="39"/>
      <c r="D49" s="39"/>
      <c r="E49" s="50"/>
      <c r="F49" s="39"/>
      <c r="G49" s="39"/>
      <c r="H49" s="50"/>
      <c r="I49" s="39"/>
      <c r="J49" s="39"/>
      <c r="K49" s="50"/>
      <c r="L49" s="39"/>
      <c r="M49" s="39"/>
      <c r="N49" s="50"/>
      <c r="O49" s="51"/>
      <c r="P49" s="51"/>
      <c r="Q49" s="50"/>
      <c r="R49" s="43">
        <f t="shared" si="7"/>
        <v>0</v>
      </c>
      <c r="S49" s="43">
        <f t="shared" si="7"/>
        <v>0</v>
      </c>
      <c r="T49" s="50"/>
    </row>
    <row r="50" spans="1:20" ht="15.05" customHeight="1" x14ac:dyDescent="0.35">
      <c r="A50" s="43">
        <v>35</v>
      </c>
      <c r="B50" s="41" t="s">
        <v>59</v>
      </c>
      <c r="C50" s="39">
        <v>697429</v>
      </c>
      <c r="D50" s="39">
        <v>168636</v>
      </c>
      <c r="E50" s="50">
        <f t="shared" si="0"/>
        <v>0.24179665600369357</v>
      </c>
      <c r="F50" s="39">
        <v>70391</v>
      </c>
      <c r="G50" s="39">
        <v>21964</v>
      </c>
      <c r="H50" s="50">
        <f t="shared" si="1"/>
        <v>0.31202852637411033</v>
      </c>
      <c r="I50" s="39">
        <v>98017</v>
      </c>
      <c r="J50" s="39">
        <v>23668</v>
      </c>
      <c r="K50" s="50">
        <f t="shared" si="2"/>
        <v>0.24146831672056887</v>
      </c>
      <c r="L50" s="39">
        <f t="shared" si="6"/>
        <v>865837</v>
      </c>
      <c r="M50" s="39">
        <f t="shared" si="6"/>
        <v>214268</v>
      </c>
      <c r="N50" s="50">
        <f t="shared" si="3"/>
        <v>0.2474692118724425</v>
      </c>
      <c r="O50" s="51">
        <v>12237</v>
      </c>
      <c r="P50" s="51">
        <v>4724</v>
      </c>
      <c r="Q50" s="50">
        <f t="shared" si="4"/>
        <v>0.38604233063659393</v>
      </c>
      <c r="R50" s="43">
        <f t="shared" si="7"/>
        <v>878074</v>
      </c>
      <c r="S50" s="43">
        <f t="shared" si="7"/>
        <v>218992</v>
      </c>
      <c r="T50" s="50">
        <f t="shared" si="5"/>
        <v>0.24940039222206783</v>
      </c>
    </row>
    <row r="51" spans="1:20" ht="15.05" customHeight="1" x14ac:dyDescent="0.35">
      <c r="A51" s="43">
        <v>36</v>
      </c>
      <c r="B51" s="41" t="s">
        <v>60</v>
      </c>
      <c r="C51" s="39">
        <v>382737</v>
      </c>
      <c r="D51" s="39">
        <v>99102</v>
      </c>
      <c r="E51" s="50">
        <f t="shared" si="0"/>
        <v>0.25892976116759026</v>
      </c>
      <c r="F51" s="39">
        <v>44438</v>
      </c>
      <c r="G51" s="39">
        <v>10225</v>
      </c>
      <c r="H51" s="50">
        <f t="shared" si="1"/>
        <v>0.23009586390026554</v>
      </c>
      <c r="I51" s="39">
        <v>29030</v>
      </c>
      <c r="J51" s="39">
        <v>312</v>
      </c>
      <c r="K51" s="50">
        <f t="shared" si="2"/>
        <v>1.0747502583534276E-2</v>
      </c>
      <c r="L51" s="39">
        <f t="shared" si="6"/>
        <v>456205</v>
      </c>
      <c r="M51" s="39">
        <f t="shared" si="6"/>
        <v>109639</v>
      </c>
      <c r="N51" s="50">
        <f t="shared" si="3"/>
        <v>0.24032836115342884</v>
      </c>
      <c r="O51" s="51">
        <v>6562</v>
      </c>
      <c r="P51" s="51">
        <v>3197</v>
      </c>
      <c r="Q51" s="50">
        <f t="shared" si="4"/>
        <v>0.48719902468759524</v>
      </c>
      <c r="R51" s="43">
        <f t="shared" si="7"/>
        <v>462767</v>
      </c>
      <c r="S51" s="43">
        <f t="shared" si="7"/>
        <v>112836</v>
      </c>
      <c r="T51" s="50">
        <f t="shared" si="5"/>
        <v>0.24382896792554351</v>
      </c>
    </row>
    <row r="52" spans="1:20" ht="15.05" customHeight="1" x14ac:dyDescent="0.35">
      <c r="A52" s="43">
        <v>37</v>
      </c>
      <c r="B52" s="41" t="s">
        <v>61</v>
      </c>
      <c r="C52" s="39">
        <v>1124334</v>
      </c>
      <c r="D52" s="39">
        <v>396540</v>
      </c>
      <c r="E52" s="50">
        <f t="shared" si="0"/>
        <v>0.35268879176472473</v>
      </c>
      <c r="F52" s="39">
        <v>83123</v>
      </c>
      <c r="G52" s="39">
        <v>52958</v>
      </c>
      <c r="H52" s="50">
        <f t="shared" si="1"/>
        <v>0.6371040506237744</v>
      </c>
      <c r="I52" s="39">
        <v>76837</v>
      </c>
      <c r="J52" s="39">
        <v>12627</v>
      </c>
      <c r="K52" s="50">
        <f t="shared" si="2"/>
        <v>0.16433489074274113</v>
      </c>
      <c r="L52" s="39">
        <f t="shared" si="6"/>
        <v>1284294</v>
      </c>
      <c r="M52" s="39">
        <f t="shared" si="6"/>
        <v>462125</v>
      </c>
      <c r="N52" s="50">
        <f t="shared" si="3"/>
        <v>0.35982804560326531</v>
      </c>
      <c r="O52" s="51">
        <v>18598</v>
      </c>
      <c r="P52" s="51">
        <v>34789</v>
      </c>
      <c r="Q52" s="50">
        <f t="shared" si="4"/>
        <v>1.8705774814496183</v>
      </c>
      <c r="R52" s="43">
        <f t="shared" si="7"/>
        <v>1302892</v>
      </c>
      <c r="S52" s="43">
        <f t="shared" si="7"/>
        <v>496914</v>
      </c>
      <c r="T52" s="50">
        <f t="shared" si="5"/>
        <v>0.38139308553586942</v>
      </c>
    </row>
    <row r="53" spans="1:20" ht="15.05" customHeight="1" x14ac:dyDescent="0.35">
      <c r="A53" s="44" t="s">
        <v>62</v>
      </c>
      <c r="B53" s="44"/>
      <c r="C53" s="39">
        <f>SUM(C50:C52)</f>
        <v>2204500</v>
      </c>
      <c r="D53" s="39">
        <f>SUM(D50:D52)</f>
        <v>664278</v>
      </c>
      <c r="E53" s="50">
        <f t="shared" si="0"/>
        <v>0.30132819233386254</v>
      </c>
      <c r="F53" s="39">
        <f>SUM(F50:F52)</f>
        <v>197952</v>
      </c>
      <c r="G53" s="39">
        <f>SUM(G50:G52)</f>
        <v>85147</v>
      </c>
      <c r="H53" s="50">
        <f t="shared" si="1"/>
        <v>0.43013962980924669</v>
      </c>
      <c r="I53" s="39">
        <f>SUM(I50:I52)</f>
        <v>203884</v>
      </c>
      <c r="J53" s="39">
        <f>SUM(J50:J52)</f>
        <v>36607</v>
      </c>
      <c r="K53" s="50">
        <f t="shared" si="2"/>
        <v>0.17954817445213944</v>
      </c>
      <c r="L53" s="39">
        <f t="shared" si="6"/>
        <v>2606336</v>
      </c>
      <c r="M53" s="39">
        <f t="shared" si="6"/>
        <v>786032</v>
      </c>
      <c r="N53" s="50">
        <f t="shared" si="3"/>
        <v>0.30158506040663979</v>
      </c>
      <c r="O53" s="39">
        <f>SUM(O50:O52)</f>
        <v>37397</v>
      </c>
      <c r="P53" s="39">
        <f>SUM(P50:P52)</f>
        <v>42710</v>
      </c>
      <c r="Q53" s="50">
        <f t="shared" si="4"/>
        <v>1.1420702195363264</v>
      </c>
      <c r="R53" s="43">
        <f t="shared" si="7"/>
        <v>2643733</v>
      </c>
      <c r="S53" s="43">
        <f t="shared" si="7"/>
        <v>828742</v>
      </c>
      <c r="T53" s="50">
        <f t="shared" si="5"/>
        <v>0.31347416702064845</v>
      </c>
    </row>
    <row r="54" spans="1:20" ht="15.05" customHeight="1" x14ac:dyDescent="0.35">
      <c r="A54" s="45" t="s">
        <v>63</v>
      </c>
      <c r="B54" s="46"/>
      <c r="C54" s="39"/>
      <c r="D54" s="39"/>
      <c r="E54" s="50"/>
      <c r="F54" s="39"/>
      <c r="G54" s="39"/>
      <c r="H54" s="50"/>
      <c r="I54" s="39"/>
      <c r="J54" s="39"/>
      <c r="K54" s="50"/>
      <c r="L54" s="39"/>
      <c r="M54" s="39"/>
      <c r="N54" s="50"/>
      <c r="O54" s="39"/>
      <c r="P54" s="39"/>
      <c r="Q54" s="50"/>
      <c r="R54" s="43"/>
      <c r="S54" s="43"/>
      <c r="T54" s="50"/>
    </row>
    <row r="55" spans="1:20" ht="15.05" customHeight="1" x14ac:dyDescent="0.35">
      <c r="A55" s="43">
        <v>38</v>
      </c>
      <c r="B55" s="41" t="s">
        <v>64</v>
      </c>
      <c r="C55" s="39">
        <v>0</v>
      </c>
      <c r="D55" s="39">
        <v>53082</v>
      </c>
      <c r="E55" s="50" t="e">
        <f t="shared" si="0"/>
        <v>#DIV/0!</v>
      </c>
      <c r="F55" s="39">
        <v>24400</v>
      </c>
      <c r="G55" s="39">
        <v>27616</v>
      </c>
      <c r="H55" s="50">
        <f t="shared" si="1"/>
        <v>1.1318032786885246</v>
      </c>
      <c r="I55" s="39">
        <v>0</v>
      </c>
      <c r="J55" s="39">
        <v>470</v>
      </c>
      <c r="K55" s="50" t="e">
        <f t="shared" si="2"/>
        <v>#DIV/0!</v>
      </c>
      <c r="L55" s="39">
        <f t="shared" ref="L55:M56" si="10">SUM(I55+F55+C55)</f>
        <v>24400</v>
      </c>
      <c r="M55" s="39">
        <f t="shared" si="10"/>
        <v>81168</v>
      </c>
      <c r="N55" s="50">
        <f t="shared" si="3"/>
        <v>3.3265573770491805</v>
      </c>
      <c r="O55" s="39">
        <v>0</v>
      </c>
      <c r="P55" s="39">
        <v>379</v>
      </c>
      <c r="Q55" s="50" t="e">
        <f t="shared" si="4"/>
        <v>#DIV/0!</v>
      </c>
      <c r="R55" s="43">
        <f t="shared" si="7"/>
        <v>24400</v>
      </c>
      <c r="S55" s="43">
        <f t="shared" si="7"/>
        <v>81547</v>
      </c>
      <c r="T55" s="50">
        <f t="shared" si="5"/>
        <v>3.3420901639344263</v>
      </c>
    </row>
    <row r="56" spans="1:20" ht="15.05" customHeight="1" x14ac:dyDescent="0.35">
      <c r="A56" s="43">
        <v>39</v>
      </c>
      <c r="B56" s="41" t="s">
        <v>65</v>
      </c>
      <c r="C56" s="39">
        <v>0</v>
      </c>
      <c r="D56" s="39">
        <v>0</v>
      </c>
      <c r="E56" s="50" t="e">
        <f t="shared" si="0"/>
        <v>#DIV/0!</v>
      </c>
      <c r="F56" s="39">
        <v>800</v>
      </c>
      <c r="G56" s="39">
        <v>0</v>
      </c>
      <c r="H56" s="50">
        <f t="shared" si="1"/>
        <v>0</v>
      </c>
      <c r="I56" s="39">
        <v>0</v>
      </c>
      <c r="J56" s="39">
        <v>0</v>
      </c>
      <c r="K56" s="50" t="e">
        <f t="shared" si="2"/>
        <v>#DIV/0!</v>
      </c>
      <c r="L56" s="39">
        <f t="shared" si="10"/>
        <v>800</v>
      </c>
      <c r="M56" s="39">
        <f t="shared" si="10"/>
        <v>0</v>
      </c>
      <c r="N56" s="50">
        <f t="shared" si="3"/>
        <v>0</v>
      </c>
      <c r="O56" s="39">
        <v>0</v>
      </c>
      <c r="P56" s="39">
        <v>0</v>
      </c>
      <c r="Q56" s="50" t="e">
        <f t="shared" si="4"/>
        <v>#DIV/0!</v>
      </c>
      <c r="R56" s="43">
        <f t="shared" si="7"/>
        <v>800</v>
      </c>
      <c r="S56" s="43">
        <f t="shared" si="7"/>
        <v>0</v>
      </c>
      <c r="T56" s="50">
        <f t="shared" si="5"/>
        <v>0</v>
      </c>
    </row>
    <row r="57" spans="1:20" ht="15.05" customHeight="1" x14ac:dyDescent="0.35">
      <c r="A57" s="43"/>
      <c r="B57" s="43" t="s">
        <v>66</v>
      </c>
      <c r="C57" s="39">
        <f>SUM(C55:C56)</f>
        <v>0</v>
      </c>
      <c r="D57" s="39">
        <f t="shared" ref="D57:J57" si="11">SUM(D55:D56)</f>
        <v>53082</v>
      </c>
      <c r="E57" s="50" t="e">
        <f t="shared" si="0"/>
        <v>#DIV/0!</v>
      </c>
      <c r="F57" s="39">
        <f t="shared" si="11"/>
        <v>25200</v>
      </c>
      <c r="G57" s="39">
        <f t="shared" si="11"/>
        <v>27616</v>
      </c>
      <c r="H57" s="50">
        <f t="shared" si="1"/>
        <v>1.0958730158730159</v>
      </c>
      <c r="I57" s="39">
        <f t="shared" si="11"/>
        <v>0</v>
      </c>
      <c r="J57" s="39">
        <f t="shared" si="11"/>
        <v>470</v>
      </c>
      <c r="K57" s="50" t="e">
        <f t="shared" si="2"/>
        <v>#DIV/0!</v>
      </c>
      <c r="L57" s="39">
        <f>SUM(L55:L56)</f>
        <v>25200</v>
      </c>
      <c r="M57" s="39">
        <f>SUM(M55:M56)</f>
        <v>81168</v>
      </c>
      <c r="N57" s="50">
        <f t="shared" si="3"/>
        <v>3.2209523809523808</v>
      </c>
      <c r="O57" s="39">
        <f>SUM(O55:O56)</f>
        <v>0</v>
      </c>
      <c r="P57" s="39">
        <f>SUM(P55:P56)</f>
        <v>379</v>
      </c>
      <c r="Q57" s="50" t="e">
        <f t="shared" si="4"/>
        <v>#DIV/0!</v>
      </c>
      <c r="R57" s="43">
        <f>SUM(O57+L57)</f>
        <v>25200</v>
      </c>
      <c r="S57" s="43">
        <f t="shared" si="7"/>
        <v>81547</v>
      </c>
      <c r="T57" s="50">
        <f t="shared" si="5"/>
        <v>3.2359920634920636</v>
      </c>
    </row>
    <row r="58" spans="1:20" ht="15.05" customHeight="1" x14ac:dyDescent="0.35">
      <c r="A58" s="47" t="s">
        <v>67</v>
      </c>
      <c r="B58" s="47"/>
      <c r="C58" s="39">
        <f>SUM(C53+C48+C45+C57)</f>
        <v>6000000</v>
      </c>
      <c r="D58" s="39">
        <f>SUM(D53+D48+D45+D57)</f>
        <v>1779726</v>
      </c>
      <c r="E58" s="50">
        <f t="shared" si="0"/>
        <v>0.29662100000000002</v>
      </c>
      <c r="F58" s="39">
        <f>SUM(F53+F48+F45+F57)</f>
        <v>2000000</v>
      </c>
      <c r="G58" s="39">
        <f>SUM(G53+G48+G45+G57)</f>
        <v>1080940</v>
      </c>
      <c r="H58" s="50">
        <f t="shared" si="1"/>
        <v>0.54047000000000001</v>
      </c>
      <c r="I58" s="39">
        <f>SUM(I53+I48+I45+I57)</f>
        <v>1300000</v>
      </c>
      <c r="J58" s="39">
        <f>SUM(J53+J48+J45+J57)</f>
        <v>470254</v>
      </c>
      <c r="K58" s="50">
        <f t="shared" si="2"/>
        <v>0.36173384615384613</v>
      </c>
      <c r="L58" s="39">
        <f>SUM(L53+L48+L45+L57)</f>
        <v>9300000</v>
      </c>
      <c r="M58" s="39">
        <f>SUM(M53+M48+M45+M57)</f>
        <v>3330920</v>
      </c>
      <c r="N58" s="50">
        <f t="shared" si="3"/>
        <v>0.35816344086021507</v>
      </c>
      <c r="O58" s="39">
        <f>SUM(O53+O48+O45+O57)</f>
        <v>3700000</v>
      </c>
      <c r="P58" s="39">
        <f>SUM(P53+P48+P45+P57)</f>
        <v>1533183</v>
      </c>
      <c r="Q58" s="50">
        <f t="shared" si="4"/>
        <v>0.41437378378378381</v>
      </c>
      <c r="R58" s="43">
        <f>SUM(O58+L58)</f>
        <v>13000000</v>
      </c>
      <c r="S58" s="43">
        <f t="shared" si="7"/>
        <v>4864103</v>
      </c>
      <c r="T58" s="50">
        <f t="shared" si="5"/>
        <v>0.37416176923076921</v>
      </c>
    </row>
  </sheetData>
  <mergeCells count="16">
    <mergeCell ref="A48:B48"/>
    <mergeCell ref="A53:B53"/>
    <mergeCell ref="A58:B58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  <mergeCell ref="A54:B54"/>
  </mergeCells>
  <pageMargins left="0.51181102362204722" right="0.11811023622047245" top="0.35433070866141736" bottom="0" header="0.31496062992125984" footer="0.31496062992125984"/>
  <pageSetup paperSize="9" scale="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4" x14ac:dyDescent="0.3"/>
  <cols>
    <col min="1" max="1" width="5.3984375" customWidth="1"/>
    <col min="2" max="2" width="24" customWidth="1"/>
    <col min="3" max="10" width="12.8984375" customWidth="1"/>
  </cols>
  <sheetData>
    <row r="1" spans="1:10" ht="20.9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8.3" x14ac:dyDescent="0.4">
      <c r="A3" s="31" t="str">
        <f>ACP!A3</f>
        <v>BANK WISE PERFORMANCE : ANNUAL CREDIT PLAN AS ON :30.09.2018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18.3" x14ac:dyDescent="0.4">
      <c r="A4" s="28" t="s">
        <v>68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45" customHeight="1" x14ac:dyDescent="0.3">
      <c r="A5" s="16" t="s">
        <v>4</v>
      </c>
      <c r="B5" s="17" t="s">
        <v>69</v>
      </c>
      <c r="C5" s="29" t="s">
        <v>70</v>
      </c>
      <c r="D5" s="29"/>
      <c r="E5" s="29"/>
      <c r="F5" s="30" t="s">
        <v>71</v>
      </c>
      <c r="G5" s="30"/>
      <c r="H5" s="30"/>
      <c r="I5" s="30" t="s">
        <v>72</v>
      </c>
      <c r="J5" s="30"/>
    </row>
    <row r="6" spans="1:10" x14ac:dyDescent="0.3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73</v>
      </c>
      <c r="J6" s="3" t="s">
        <v>13</v>
      </c>
    </row>
    <row r="7" spans="1:10" x14ac:dyDescent="0.3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3">
      <c r="A8" s="1">
        <v>1</v>
      </c>
      <c r="B8" s="1" t="str">
        <f>ACP!B8</f>
        <v>STATE BANK OF INDIA</v>
      </c>
      <c r="C8" s="4"/>
      <c r="D8" s="4"/>
      <c r="E8" s="5" t="e">
        <f t="shared" ref="E8:E55" si="0">SUM(D8/C8)</f>
        <v>#DIV/0!</v>
      </c>
      <c r="F8" s="4">
        <f>ACP!R8</f>
        <v>2176836</v>
      </c>
      <c r="G8" s="4">
        <f>ACP!S8</f>
        <v>827763</v>
      </c>
      <c r="H8" s="5">
        <f t="shared" ref="H8:H55" si="1">SUM(G8/F8)</f>
        <v>0.38025969802042964</v>
      </c>
      <c r="I8" s="6" t="e">
        <f>(F8-C8)/C8</f>
        <v>#DIV/0!</v>
      </c>
      <c r="J8" s="6" t="e">
        <f>(G8-D8)/D8</f>
        <v>#DIV/0!</v>
      </c>
    </row>
    <row r="9" spans="1:10" x14ac:dyDescent="0.3">
      <c r="A9" s="1">
        <v>2</v>
      </c>
      <c r="B9" s="1" t="str">
        <f>ACP!B9</f>
        <v>CENTRAL BANK OF INDIA</v>
      </c>
      <c r="C9" s="4"/>
      <c r="D9" s="4"/>
      <c r="E9" s="5" t="e">
        <f t="shared" si="0"/>
        <v>#DIV/0!</v>
      </c>
      <c r="F9" s="4">
        <f>ACP!R9</f>
        <v>1077349</v>
      </c>
      <c r="G9" s="4">
        <f>ACP!S9</f>
        <v>295080</v>
      </c>
      <c r="H9" s="5">
        <f t="shared" si="1"/>
        <v>0.27389453185550827</v>
      </c>
      <c r="I9" s="6" t="e">
        <f t="shared" ref="I9:J55" si="2">(F9-C9)/C9</f>
        <v>#DIV/0!</v>
      </c>
      <c r="J9" s="6" t="e">
        <f t="shared" si="2"/>
        <v>#DIV/0!</v>
      </c>
    </row>
    <row r="10" spans="1:10" x14ac:dyDescent="0.3">
      <c r="A10" s="1">
        <v>3</v>
      </c>
      <c r="B10" s="1" t="str">
        <f>ACP!B10</f>
        <v>PUNJAB NATIONAL BANK</v>
      </c>
      <c r="C10" s="4"/>
      <c r="D10" s="4"/>
      <c r="E10" s="5" t="e">
        <f t="shared" si="0"/>
        <v>#DIV/0!</v>
      </c>
      <c r="F10" s="4">
        <f>ACP!R10</f>
        <v>1428337</v>
      </c>
      <c r="G10" s="4">
        <f>ACP!S10</f>
        <v>611649</v>
      </c>
      <c r="H10" s="5">
        <f t="shared" si="1"/>
        <v>0.42822457165220812</v>
      </c>
      <c r="I10" s="6" t="e">
        <f t="shared" si="2"/>
        <v>#DIV/0!</v>
      </c>
      <c r="J10" s="6" t="e">
        <f t="shared" si="2"/>
        <v>#DIV/0!</v>
      </c>
    </row>
    <row r="11" spans="1:10" x14ac:dyDescent="0.3">
      <c r="A11" s="1">
        <v>4</v>
      </c>
      <c r="B11" s="1" t="str">
        <f>ACP!B11</f>
        <v>CANARA BANK</v>
      </c>
      <c r="C11" s="4"/>
      <c r="D11" s="4"/>
      <c r="E11" s="5" t="e">
        <f t="shared" si="0"/>
        <v>#DIV/0!</v>
      </c>
      <c r="F11" s="4">
        <f>ACP!R11</f>
        <v>499351</v>
      </c>
      <c r="G11" s="4">
        <f>ACP!S11</f>
        <v>200525</v>
      </c>
      <c r="H11" s="5">
        <f t="shared" si="1"/>
        <v>0.40157123946883055</v>
      </c>
      <c r="I11" s="6" t="e">
        <f t="shared" si="2"/>
        <v>#DIV/0!</v>
      </c>
      <c r="J11" s="6" t="e">
        <f t="shared" si="2"/>
        <v>#DIV/0!</v>
      </c>
    </row>
    <row r="12" spans="1:10" x14ac:dyDescent="0.3">
      <c r="A12" s="1">
        <v>5</v>
      </c>
      <c r="B12" s="1" t="str">
        <f>ACP!B12</f>
        <v>UCO BANK</v>
      </c>
      <c r="C12" s="4"/>
      <c r="D12" s="4"/>
      <c r="E12" s="5" t="e">
        <f t="shared" si="0"/>
        <v>#DIV/0!</v>
      </c>
      <c r="F12" s="4">
        <f>ACP!R12</f>
        <v>534587</v>
      </c>
      <c r="G12" s="4">
        <f>ACP!S12</f>
        <v>149755</v>
      </c>
      <c r="H12" s="5">
        <f t="shared" si="1"/>
        <v>0.28013213938984677</v>
      </c>
      <c r="I12" s="6" t="e">
        <f t="shared" si="2"/>
        <v>#DIV/0!</v>
      </c>
      <c r="J12" s="6" t="e">
        <f t="shared" si="2"/>
        <v>#DIV/0!</v>
      </c>
    </row>
    <row r="13" spans="1:10" x14ac:dyDescent="0.3">
      <c r="A13" s="1">
        <v>6</v>
      </c>
      <c r="B13" s="1" t="str">
        <f>ACP!B13</f>
        <v>BANK OF BARODA</v>
      </c>
      <c r="C13" s="4"/>
      <c r="D13" s="4"/>
      <c r="E13" s="5" t="e">
        <f t="shared" si="0"/>
        <v>#DIV/0!</v>
      </c>
      <c r="F13" s="4">
        <f>ACP!R13</f>
        <v>558573</v>
      </c>
      <c r="G13" s="4">
        <f>ACP!S13</f>
        <v>245627</v>
      </c>
      <c r="H13" s="5">
        <f t="shared" si="1"/>
        <v>0.43974019510431045</v>
      </c>
      <c r="I13" s="6" t="e">
        <f t="shared" si="2"/>
        <v>#DIV/0!</v>
      </c>
      <c r="J13" s="6" t="e">
        <f t="shared" si="2"/>
        <v>#DIV/0!</v>
      </c>
    </row>
    <row r="14" spans="1:10" x14ac:dyDescent="0.3">
      <c r="A14" s="1">
        <v>7</v>
      </c>
      <c r="B14" s="1" t="str">
        <f>ACP!B14</f>
        <v>UNION BANK OF INDIA</v>
      </c>
      <c r="C14" s="4"/>
      <c r="D14" s="4"/>
      <c r="E14" s="5" t="e">
        <f t="shared" si="0"/>
        <v>#DIV/0!</v>
      </c>
      <c r="F14" s="4">
        <f>ACP!R14</f>
        <v>331512</v>
      </c>
      <c r="G14" s="4">
        <f>ACP!S14</f>
        <v>54028</v>
      </c>
      <c r="H14" s="5">
        <f t="shared" si="1"/>
        <v>0.16297449262771785</v>
      </c>
      <c r="I14" s="6" t="e">
        <f t="shared" si="2"/>
        <v>#DIV/0!</v>
      </c>
      <c r="J14" s="6" t="e">
        <f t="shared" si="2"/>
        <v>#DIV/0!</v>
      </c>
    </row>
    <row r="15" spans="1:10" x14ac:dyDescent="0.3">
      <c r="A15" s="1"/>
      <c r="B15" s="2" t="s">
        <v>23</v>
      </c>
      <c r="C15" s="5"/>
      <c r="D15" s="5"/>
      <c r="E15" s="5"/>
      <c r="F15" s="4"/>
      <c r="G15" s="4"/>
      <c r="H15" s="5"/>
      <c r="I15" s="5"/>
      <c r="J15" s="5"/>
    </row>
    <row r="16" spans="1:10" x14ac:dyDescent="0.3">
      <c r="A16" s="1">
        <v>8</v>
      </c>
      <c r="B16" s="1" t="str">
        <f>ACP!B16</f>
        <v>BANK OF INDIA</v>
      </c>
      <c r="C16" s="4"/>
      <c r="D16" s="4"/>
      <c r="E16" s="5" t="e">
        <f t="shared" si="0"/>
        <v>#DIV/0!</v>
      </c>
      <c r="F16" s="4">
        <f>ACP!R16</f>
        <v>792416</v>
      </c>
      <c r="G16" s="4">
        <f>ACP!S16</f>
        <v>184265</v>
      </c>
      <c r="H16" s="5">
        <f t="shared" si="1"/>
        <v>0.23253568832532406</v>
      </c>
      <c r="I16" s="6" t="e">
        <f t="shared" si="2"/>
        <v>#DIV/0!</v>
      </c>
      <c r="J16" s="6" t="e">
        <f t="shared" si="2"/>
        <v>#DIV/0!</v>
      </c>
    </row>
    <row r="17" spans="1:10" x14ac:dyDescent="0.3">
      <c r="A17" s="1">
        <v>9</v>
      </c>
      <c r="B17" s="1" t="str">
        <f>ACP!B17</f>
        <v>ALLAHABAD BANK</v>
      </c>
      <c r="C17" s="4"/>
      <c r="D17" s="4"/>
      <c r="E17" s="5" t="e">
        <f t="shared" si="0"/>
        <v>#DIV/0!</v>
      </c>
      <c r="F17" s="4">
        <f>ACP!R17</f>
        <v>557889</v>
      </c>
      <c r="G17" s="4">
        <f>ACP!S17</f>
        <v>227658</v>
      </c>
      <c r="H17" s="5">
        <f t="shared" si="1"/>
        <v>0.4080704226109495</v>
      </c>
      <c r="I17" s="6" t="e">
        <f t="shared" si="2"/>
        <v>#DIV/0!</v>
      </c>
      <c r="J17" s="6" t="e">
        <f t="shared" si="2"/>
        <v>#DIV/0!</v>
      </c>
    </row>
    <row r="18" spans="1:10" x14ac:dyDescent="0.3">
      <c r="A18" s="1">
        <v>10</v>
      </c>
      <c r="B18" s="1" t="str">
        <f>ACP!B18</f>
        <v>ANDHRA BANK</v>
      </c>
      <c r="C18" s="4"/>
      <c r="D18" s="4"/>
      <c r="E18" s="5" t="e">
        <f t="shared" si="0"/>
        <v>#DIV/0!</v>
      </c>
      <c r="F18" s="4">
        <f>ACP!R18</f>
        <v>74041</v>
      </c>
      <c r="G18" s="4">
        <f>ACP!S18</f>
        <v>5184</v>
      </c>
      <c r="H18" s="5">
        <f t="shared" si="1"/>
        <v>7.0015261814400126E-2</v>
      </c>
      <c r="I18" s="6" t="e">
        <f t="shared" si="2"/>
        <v>#DIV/0!</v>
      </c>
      <c r="J18" s="6" t="e">
        <f t="shared" si="2"/>
        <v>#DIV/0!</v>
      </c>
    </row>
    <row r="19" spans="1:10" x14ac:dyDescent="0.3">
      <c r="A19" s="1">
        <v>11</v>
      </c>
      <c r="B19" s="1" t="str">
        <f>ACP!B19</f>
        <v>BANK OF MAHARSHTRA</v>
      </c>
      <c r="C19" s="4"/>
      <c r="D19" s="4"/>
      <c r="E19" s="5" t="e">
        <f t="shared" si="0"/>
        <v>#DIV/0!</v>
      </c>
      <c r="F19" s="4">
        <f>ACP!R19</f>
        <v>23343</v>
      </c>
      <c r="G19" s="4">
        <f>ACP!S19</f>
        <v>7992</v>
      </c>
      <c r="H19" s="5">
        <f t="shared" si="1"/>
        <v>0.34237244570106667</v>
      </c>
      <c r="I19" s="6" t="e">
        <f t="shared" si="2"/>
        <v>#DIV/0!</v>
      </c>
      <c r="J19" s="6" t="e">
        <f t="shared" si="2"/>
        <v>#DIV/0!</v>
      </c>
    </row>
    <row r="20" spans="1:10" x14ac:dyDescent="0.3">
      <c r="A20" s="1">
        <v>12</v>
      </c>
      <c r="B20" s="1" t="str">
        <f>ACP!B20</f>
        <v>CORPORATION BANK</v>
      </c>
      <c r="C20" s="4"/>
      <c r="D20" s="4"/>
      <c r="E20" s="5" t="e">
        <f t="shared" si="0"/>
        <v>#DIV/0!</v>
      </c>
      <c r="F20" s="4">
        <f>ACP!R20</f>
        <v>79918</v>
      </c>
      <c r="G20" s="4">
        <f>ACP!S20</f>
        <v>1872</v>
      </c>
      <c r="H20" s="5">
        <f t="shared" si="1"/>
        <v>2.3424009609850097E-2</v>
      </c>
      <c r="I20" s="6" t="e">
        <f t="shared" si="2"/>
        <v>#DIV/0!</v>
      </c>
      <c r="J20" s="6" t="e">
        <f t="shared" si="2"/>
        <v>#DIV/0!</v>
      </c>
    </row>
    <row r="21" spans="1:10" x14ac:dyDescent="0.3">
      <c r="A21" s="1">
        <v>13</v>
      </c>
      <c r="B21" s="1" t="str">
        <f>ACP!B21</f>
        <v>DENA BANK</v>
      </c>
      <c r="C21" s="4"/>
      <c r="D21" s="4"/>
      <c r="E21" s="5" t="e">
        <f t="shared" si="0"/>
        <v>#DIV/0!</v>
      </c>
      <c r="F21" s="4">
        <f>ACP!R21</f>
        <v>86286</v>
      </c>
      <c r="G21" s="4">
        <f>ACP!S21</f>
        <v>30078</v>
      </c>
      <c r="H21" s="5">
        <f t="shared" si="1"/>
        <v>0.34858493846046867</v>
      </c>
      <c r="I21" s="6" t="e">
        <f t="shared" si="2"/>
        <v>#DIV/0!</v>
      </c>
      <c r="J21" s="6" t="e">
        <f t="shared" si="2"/>
        <v>#DIV/0!</v>
      </c>
    </row>
    <row r="22" spans="1:10" x14ac:dyDescent="0.3">
      <c r="A22" s="1">
        <v>14</v>
      </c>
      <c r="B22" s="1" t="str">
        <f>ACP!B22</f>
        <v>INDIAN BANK</v>
      </c>
      <c r="C22" s="4"/>
      <c r="D22" s="4"/>
      <c r="E22" s="5" t="e">
        <f t="shared" si="0"/>
        <v>#DIV/0!</v>
      </c>
      <c r="F22" s="4">
        <f>ACP!R22</f>
        <v>130333</v>
      </c>
      <c r="G22" s="4">
        <f>ACP!S22</f>
        <v>66739</v>
      </c>
      <c r="H22" s="5">
        <f t="shared" si="1"/>
        <v>0.5120652482487168</v>
      </c>
      <c r="I22" s="6" t="e">
        <f t="shared" si="2"/>
        <v>#DIV/0!</v>
      </c>
      <c r="J22" s="6" t="e">
        <f t="shared" si="2"/>
        <v>#DIV/0!</v>
      </c>
    </row>
    <row r="23" spans="1:10" x14ac:dyDescent="0.3">
      <c r="A23" s="1">
        <v>15</v>
      </c>
      <c r="B23" s="1" t="str">
        <f>ACP!B23</f>
        <v>INDIAN OVERSEAS BANK</v>
      </c>
      <c r="C23" s="4"/>
      <c r="D23" s="4"/>
      <c r="E23" s="5" t="e">
        <f t="shared" si="0"/>
        <v>#DIV/0!</v>
      </c>
      <c r="F23" s="4">
        <f>ACP!R23</f>
        <v>126460</v>
      </c>
      <c r="G23" s="4">
        <f>ACP!S23</f>
        <v>51622</v>
      </c>
      <c r="H23" s="5">
        <f t="shared" si="1"/>
        <v>0.40820812905266485</v>
      </c>
      <c r="I23" s="6" t="e">
        <f t="shared" si="2"/>
        <v>#DIV/0!</v>
      </c>
      <c r="J23" s="6" t="e">
        <f t="shared" si="2"/>
        <v>#DIV/0!</v>
      </c>
    </row>
    <row r="24" spans="1:10" x14ac:dyDescent="0.3">
      <c r="A24" s="1">
        <v>16</v>
      </c>
      <c r="B24" s="1" t="str">
        <f>ACP!B24</f>
        <v>ORIENTAL BANK OF COM</v>
      </c>
      <c r="C24" s="4"/>
      <c r="D24" s="4"/>
      <c r="E24" s="5" t="e">
        <f t="shared" si="0"/>
        <v>#DIV/0!</v>
      </c>
      <c r="F24" s="4">
        <f>ACP!R24</f>
        <v>101815</v>
      </c>
      <c r="G24" s="4">
        <f>ACP!S24</f>
        <v>10016</v>
      </c>
      <c r="H24" s="5">
        <f t="shared" si="1"/>
        <v>9.8374502774640285E-2</v>
      </c>
      <c r="I24" s="6" t="e">
        <f t="shared" si="2"/>
        <v>#DIV/0!</v>
      </c>
      <c r="J24" s="6" t="e">
        <f t="shared" si="2"/>
        <v>#DIV/0!</v>
      </c>
    </row>
    <row r="25" spans="1:10" x14ac:dyDescent="0.3">
      <c r="A25" s="1">
        <v>17</v>
      </c>
      <c r="B25" s="1" t="str">
        <f>ACP!B25</f>
        <v>PUNJAB AND SIND BANK</v>
      </c>
      <c r="C25" s="4"/>
      <c r="D25" s="4"/>
      <c r="E25" s="5" t="e">
        <f t="shared" si="0"/>
        <v>#DIV/0!</v>
      </c>
      <c r="F25" s="4">
        <f>ACP!R25</f>
        <v>23606</v>
      </c>
      <c r="G25" s="4">
        <f>ACP!S25</f>
        <v>14970</v>
      </c>
      <c r="H25" s="5">
        <f t="shared" si="1"/>
        <v>0.63416080657459972</v>
      </c>
      <c r="I25" s="6" t="e">
        <f t="shared" si="2"/>
        <v>#DIV/0!</v>
      </c>
      <c r="J25" s="6" t="e">
        <f t="shared" si="2"/>
        <v>#DIV/0!</v>
      </c>
    </row>
    <row r="26" spans="1:10" x14ac:dyDescent="0.3">
      <c r="A26" s="1">
        <v>18</v>
      </c>
      <c r="B26" s="1" t="str">
        <f>ACP!B26</f>
        <v>SYNDICATE BANK</v>
      </c>
      <c r="C26" s="4"/>
      <c r="D26" s="4"/>
      <c r="E26" s="5" t="e">
        <f t="shared" si="0"/>
        <v>#DIV/0!</v>
      </c>
      <c r="F26" s="4">
        <f>ACP!R26</f>
        <v>118981</v>
      </c>
      <c r="G26" s="4">
        <f>ACP!S26</f>
        <v>25857</v>
      </c>
      <c r="H26" s="5">
        <f t="shared" si="1"/>
        <v>0.2173204125028366</v>
      </c>
      <c r="I26" s="6" t="e">
        <f t="shared" si="2"/>
        <v>#DIV/0!</v>
      </c>
      <c r="J26" s="6" t="e">
        <f t="shared" si="2"/>
        <v>#DIV/0!</v>
      </c>
    </row>
    <row r="27" spans="1:10" x14ac:dyDescent="0.3">
      <c r="A27" s="1">
        <v>19</v>
      </c>
      <c r="B27" s="1" t="str">
        <f>ACP!B27</f>
        <v>UNITED BANK OF INDIA</v>
      </c>
      <c r="C27" s="4"/>
      <c r="D27" s="4"/>
      <c r="E27" s="5" t="e">
        <f t="shared" si="0"/>
        <v>#DIV/0!</v>
      </c>
      <c r="F27" s="4">
        <f>ACP!R27</f>
        <v>215861</v>
      </c>
      <c r="G27" s="4">
        <f>ACP!S27</f>
        <v>24356</v>
      </c>
      <c r="H27" s="5">
        <f t="shared" si="1"/>
        <v>0.11283186865621858</v>
      </c>
      <c r="I27" s="6" t="e">
        <f t="shared" si="2"/>
        <v>#DIV/0!</v>
      </c>
      <c r="J27" s="6" t="e">
        <f t="shared" si="2"/>
        <v>#DIV/0!</v>
      </c>
    </row>
    <row r="28" spans="1:10" x14ac:dyDescent="0.3">
      <c r="A28" s="1">
        <v>20</v>
      </c>
      <c r="B28" s="1" t="str">
        <f>ACP!B28</f>
        <v>VIJAYA BANK</v>
      </c>
      <c r="C28" s="4"/>
      <c r="D28" s="4"/>
      <c r="E28" s="5" t="e">
        <f t="shared" si="0"/>
        <v>#DIV/0!</v>
      </c>
      <c r="F28" s="4">
        <f>ACP!R28</f>
        <v>67083</v>
      </c>
      <c r="G28" s="4">
        <f>ACP!S28</f>
        <v>24664</v>
      </c>
      <c r="H28" s="5">
        <f t="shared" si="1"/>
        <v>0.36766393870280101</v>
      </c>
      <c r="I28" s="6" t="e">
        <f t="shared" si="2"/>
        <v>#DIV/0!</v>
      </c>
      <c r="J28" s="6" t="e">
        <f t="shared" si="2"/>
        <v>#DIV/0!</v>
      </c>
    </row>
    <row r="29" spans="1:10" x14ac:dyDescent="0.3">
      <c r="A29" s="1">
        <v>21</v>
      </c>
      <c r="B29" s="1" t="str">
        <f>ACP!B29</f>
        <v>IDBI</v>
      </c>
      <c r="C29" s="4"/>
      <c r="D29" s="4"/>
      <c r="E29" s="5" t="e">
        <f t="shared" si="0"/>
        <v>#DIV/0!</v>
      </c>
      <c r="F29" s="4">
        <f>ACP!R29</f>
        <v>131062</v>
      </c>
      <c r="G29" s="4">
        <f>ACP!S29</f>
        <v>36614</v>
      </c>
      <c r="H29" s="5">
        <f t="shared" si="1"/>
        <v>0.27936396514626666</v>
      </c>
      <c r="I29" s="6" t="e">
        <f t="shared" si="2"/>
        <v>#DIV/0!</v>
      </c>
      <c r="J29" s="6" t="e">
        <f t="shared" si="2"/>
        <v>#DIV/0!</v>
      </c>
    </row>
    <row r="30" spans="1:10" x14ac:dyDescent="0.3">
      <c r="A30" s="1"/>
      <c r="B30" s="2" t="e">
        <f>ACP!#REF!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3">
      <c r="A31" s="1">
        <v>22</v>
      </c>
      <c r="B31" s="1" t="e">
        <f>ACP!#REF!</f>
        <v>#REF!</v>
      </c>
      <c r="C31" s="4"/>
      <c r="D31" s="4"/>
      <c r="E31" s="5" t="e">
        <f t="shared" si="0"/>
        <v>#DIV/0!</v>
      </c>
      <c r="F31" s="4" t="e">
        <f>ACP!#REF!</f>
        <v>#REF!</v>
      </c>
      <c r="G31" s="4" t="e">
        <f>ACP!#REF!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3">
      <c r="A32" s="1">
        <v>23</v>
      </c>
      <c r="B32" s="1" t="e">
        <f>ACP!#REF!</f>
        <v>#REF!</v>
      </c>
      <c r="C32" s="4"/>
      <c r="D32" s="4"/>
      <c r="E32" s="5" t="e">
        <f t="shared" si="0"/>
        <v>#DIV/0!</v>
      </c>
      <c r="F32" s="4" t="e">
        <f>ACP!#REF!</f>
        <v>#REF!</v>
      </c>
      <c r="G32" s="4" t="e">
        <f>ACP!#REF!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3">
      <c r="A33" s="1">
        <v>24</v>
      </c>
      <c r="B33" s="1" t="e">
        <f>ACP!#REF!</f>
        <v>#REF!</v>
      </c>
      <c r="C33" s="4"/>
      <c r="D33" s="4"/>
      <c r="E33" s="5" t="e">
        <f>SUM(D33/C33)</f>
        <v>#DIV/0!</v>
      </c>
      <c r="F33" s="4" t="e">
        <f>ACP!#REF!</f>
        <v>#REF!</v>
      </c>
      <c r="G33" s="4" t="e">
        <f>ACP!#REF!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3">
      <c r="A34" s="1"/>
      <c r="B34" s="2" t="s">
        <v>23</v>
      </c>
      <c r="C34" s="5"/>
      <c r="D34" s="5"/>
      <c r="E34" s="5"/>
      <c r="F34" s="4"/>
      <c r="G34" s="4"/>
      <c r="H34" s="5"/>
      <c r="I34" s="5"/>
      <c r="J34" s="6"/>
    </row>
    <row r="35" spans="1:10" x14ac:dyDescent="0.3">
      <c r="A35" s="1">
        <v>25</v>
      </c>
      <c r="B35" s="1" t="str">
        <f>ACP!B32</f>
        <v>ICICI  BANK</v>
      </c>
      <c r="C35" s="4"/>
      <c r="D35" s="4"/>
      <c r="E35" s="5" t="e">
        <f t="shared" si="0"/>
        <v>#DIV/0!</v>
      </c>
      <c r="F35" s="4">
        <f>ACP!R32</f>
        <v>183781</v>
      </c>
      <c r="G35" s="4">
        <f>ACP!S32</f>
        <v>130103</v>
      </c>
      <c r="H35" s="5">
        <f t="shared" si="1"/>
        <v>0.70792410532100702</v>
      </c>
      <c r="I35" s="6" t="e">
        <f t="shared" si="2"/>
        <v>#DIV/0!</v>
      </c>
      <c r="J35" s="6" t="e">
        <f t="shared" si="2"/>
        <v>#DIV/0!</v>
      </c>
    </row>
    <row r="36" spans="1:10" x14ac:dyDescent="0.3">
      <c r="A36" s="1">
        <v>26</v>
      </c>
      <c r="B36" s="1" t="str">
        <f>ACP!B33</f>
        <v>FEDERAL BANK</v>
      </c>
      <c r="C36" s="4"/>
      <c r="D36" s="4"/>
      <c r="E36" s="5" t="e">
        <f t="shared" si="0"/>
        <v>#DIV/0!</v>
      </c>
      <c r="F36" s="4">
        <f>ACP!R33</f>
        <v>15460</v>
      </c>
      <c r="G36" s="4">
        <f>ACP!S33</f>
        <v>8832</v>
      </c>
      <c r="H36" s="5">
        <f t="shared" si="1"/>
        <v>0.57128072445019407</v>
      </c>
      <c r="I36" s="6" t="e">
        <f t="shared" si="2"/>
        <v>#DIV/0!</v>
      </c>
      <c r="J36" s="6" t="e">
        <f t="shared" si="2"/>
        <v>#DIV/0!</v>
      </c>
    </row>
    <row r="37" spans="1:10" x14ac:dyDescent="0.3">
      <c r="A37" s="1">
        <v>27</v>
      </c>
      <c r="B37" s="1" t="str">
        <f>ACP!B34</f>
        <v>JAMMU KASHMIR BANK</v>
      </c>
      <c r="C37" s="4"/>
      <c r="D37" s="4"/>
      <c r="E37" s="5" t="e">
        <f t="shared" si="0"/>
        <v>#DIV/0!</v>
      </c>
      <c r="F37" s="4">
        <f>ACP!R34</f>
        <v>2724</v>
      </c>
      <c r="G37" s="4">
        <f>ACP!S34</f>
        <v>0</v>
      </c>
      <c r="H37" s="5">
        <f t="shared" si="1"/>
        <v>0</v>
      </c>
      <c r="I37" s="6" t="e">
        <f t="shared" si="2"/>
        <v>#DIV/0!</v>
      </c>
      <c r="J37" s="6" t="e">
        <f t="shared" si="2"/>
        <v>#DIV/0!</v>
      </c>
    </row>
    <row r="38" spans="1:10" x14ac:dyDescent="0.3">
      <c r="A38" s="1">
        <v>28</v>
      </c>
      <c r="B38" s="1" t="str">
        <f>ACP!B35</f>
        <v>SOUTH INDIAN BANK</v>
      </c>
      <c r="C38" s="4"/>
      <c r="D38" s="4"/>
      <c r="E38" s="5" t="e">
        <f t="shared" si="0"/>
        <v>#DIV/0!</v>
      </c>
      <c r="F38" s="4">
        <f>ACP!R35</f>
        <v>2449</v>
      </c>
      <c r="G38" s="4">
        <f>ACP!S35</f>
        <v>0</v>
      </c>
      <c r="H38" s="5">
        <f t="shared" si="1"/>
        <v>0</v>
      </c>
      <c r="I38" s="6" t="e">
        <f t="shared" si="2"/>
        <v>#DIV/0!</v>
      </c>
      <c r="J38" s="6" t="e">
        <f t="shared" si="2"/>
        <v>#DIV/0!</v>
      </c>
    </row>
    <row r="39" spans="1:10" x14ac:dyDescent="0.3">
      <c r="A39" s="1">
        <v>29</v>
      </c>
      <c r="B39" s="1" t="str">
        <f>ACP!B36</f>
        <v>AXIS  BANK</v>
      </c>
      <c r="C39" s="4"/>
      <c r="D39" s="4"/>
      <c r="E39" s="5" t="e">
        <f t="shared" si="0"/>
        <v>#DIV/0!</v>
      </c>
      <c r="F39" s="4">
        <f>ACP!R36</f>
        <v>149694</v>
      </c>
      <c r="G39" s="4">
        <f>ACP!S36</f>
        <v>62176</v>
      </c>
      <c r="H39" s="5">
        <f t="shared" si="1"/>
        <v>0.41535398880382646</v>
      </c>
      <c r="I39" s="6" t="e">
        <f t="shared" si="2"/>
        <v>#DIV/0!</v>
      </c>
      <c r="J39" s="6" t="e">
        <f t="shared" si="2"/>
        <v>#DIV/0!</v>
      </c>
    </row>
    <row r="40" spans="1:10" x14ac:dyDescent="0.3">
      <c r="A40" s="1">
        <v>30</v>
      </c>
      <c r="B40" s="1" t="str">
        <f>ACP!B37</f>
        <v>HDFC BANK</v>
      </c>
      <c r="C40" s="4"/>
      <c r="D40" s="4"/>
      <c r="E40" s="5" t="e">
        <f t="shared" si="0"/>
        <v>#DIV/0!</v>
      </c>
      <c r="F40" s="4">
        <f>ACP!R37</f>
        <v>213387</v>
      </c>
      <c r="G40" s="4">
        <f>ACP!S37</f>
        <v>272440</v>
      </c>
      <c r="H40" s="5">
        <f t="shared" si="1"/>
        <v>1.2767413197617474</v>
      </c>
      <c r="I40" s="6" t="e">
        <f t="shared" si="2"/>
        <v>#DIV/0!</v>
      </c>
      <c r="J40" s="6" t="e">
        <f t="shared" si="2"/>
        <v>#DIV/0!</v>
      </c>
    </row>
    <row r="41" spans="1:10" x14ac:dyDescent="0.3">
      <c r="A41" s="1">
        <v>31</v>
      </c>
      <c r="B41" s="1" t="str">
        <f>ACP!B38</f>
        <v>INDUSIND BANK</v>
      </c>
      <c r="C41" s="4"/>
      <c r="D41" s="4"/>
      <c r="E41" s="5" t="e">
        <f t="shared" si="0"/>
        <v>#DIV/0!</v>
      </c>
      <c r="F41" s="4">
        <f>ACP!R38</f>
        <v>104016</v>
      </c>
      <c r="G41" s="4">
        <f>ACP!S38</f>
        <v>104067</v>
      </c>
      <c r="H41" s="5">
        <f t="shared" si="1"/>
        <v>1.0004903091832025</v>
      </c>
      <c r="I41" s="6" t="e">
        <f t="shared" si="2"/>
        <v>#DIV/0!</v>
      </c>
      <c r="J41" s="6" t="e">
        <f t="shared" si="2"/>
        <v>#DIV/0!</v>
      </c>
    </row>
    <row r="42" spans="1:10" x14ac:dyDescent="0.3">
      <c r="A42" s="1">
        <v>32</v>
      </c>
      <c r="B42" s="1" t="str">
        <f>ACP!B39</f>
        <v>KARNATAKA BANK</v>
      </c>
      <c r="C42" s="4"/>
      <c r="D42" s="4"/>
      <c r="E42" s="5" t="e">
        <f t="shared" si="0"/>
        <v>#DIV/0!</v>
      </c>
      <c r="F42" s="4">
        <f>ACP!R39</f>
        <v>1749</v>
      </c>
      <c r="G42" s="4">
        <f>ACP!S39</f>
        <v>228</v>
      </c>
      <c r="H42" s="5">
        <f t="shared" si="1"/>
        <v>0.13036020583190394</v>
      </c>
      <c r="I42" s="6" t="e">
        <f t="shared" si="2"/>
        <v>#DIV/0!</v>
      </c>
      <c r="J42" s="6" t="e">
        <f t="shared" si="2"/>
        <v>#DIV/0!</v>
      </c>
    </row>
    <row r="43" spans="1:10" x14ac:dyDescent="0.3">
      <c r="A43" s="1">
        <v>33</v>
      </c>
      <c r="B43" s="1" t="str">
        <f>ACP!B40</f>
        <v>KOTAK MAHINDRA</v>
      </c>
      <c r="C43" s="4"/>
      <c r="D43" s="4"/>
      <c r="E43" s="5" t="e">
        <f t="shared" si="0"/>
        <v>#DIV/0!</v>
      </c>
      <c r="F43" s="4">
        <f>ACP!R40</f>
        <v>25248</v>
      </c>
      <c r="G43" s="4">
        <f>ACP!S40</f>
        <v>0</v>
      </c>
      <c r="H43" s="5">
        <f t="shared" si="1"/>
        <v>0</v>
      </c>
      <c r="I43" s="6" t="e">
        <f t="shared" si="2"/>
        <v>#DIV/0!</v>
      </c>
      <c r="J43" s="6" t="e">
        <f t="shared" si="2"/>
        <v>#DIV/0!</v>
      </c>
    </row>
    <row r="44" spans="1:10" x14ac:dyDescent="0.3">
      <c r="A44" s="1">
        <v>34</v>
      </c>
      <c r="B44" s="1" t="str">
        <f>ACP!B41</f>
        <v>YES BANK</v>
      </c>
      <c r="C44" s="4"/>
      <c r="D44" s="4"/>
      <c r="E44" s="5" t="e">
        <f t="shared" si="0"/>
        <v>#DIV/0!</v>
      </c>
      <c r="F44" s="4">
        <f>ACP!R41</f>
        <v>5168</v>
      </c>
      <c r="G44" s="4">
        <f>ACP!S41</f>
        <v>5511</v>
      </c>
      <c r="H44" s="5">
        <f t="shared" si="1"/>
        <v>1.0663699690402477</v>
      </c>
      <c r="I44" s="6" t="e">
        <f t="shared" si="2"/>
        <v>#DIV/0!</v>
      </c>
      <c r="J44" s="6" t="e">
        <f t="shared" si="2"/>
        <v>#DIV/0!</v>
      </c>
    </row>
    <row r="45" spans="1:10" x14ac:dyDescent="0.3">
      <c r="A45" s="1">
        <v>35</v>
      </c>
      <c r="B45" s="1" t="str">
        <f>ACP!B43</f>
        <v>DEVELOPMENT CREDIT BANK</v>
      </c>
      <c r="C45" s="4"/>
      <c r="D45" s="4"/>
      <c r="E45" s="5" t="e">
        <f t="shared" si="0"/>
        <v>#DIV/0!</v>
      </c>
      <c r="F45" s="4">
        <f>ACP!R43</f>
        <v>1000</v>
      </c>
      <c r="G45" s="4">
        <f>ACP!S43</f>
        <v>0</v>
      </c>
      <c r="H45" s="5">
        <f t="shared" si="1"/>
        <v>0</v>
      </c>
      <c r="I45" s="6" t="e">
        <f t="shared" si="2"/>
        <v>#DIV/0!</v>
      </c>
      <c r="J45" s="6" t="e">
        <f t="shared" si="2"/>
        <v>#DIV/0!</v>
      </c>
    </row>
    <row r="46" spans="1:10" x14ac:dyDescent="0.3">
      <c r="A46" s="20" t="s">
        <v>53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>
        <f>ACP!R45</f>
        <v>10133104</v>
      </c>
      <c r="G46" s="7">
        <f>ACP!S45</f>
        <v>3927253</v>
      </c>
      <c r="H46" s="8">
        <f t="shared" si="1"/>
        <v>0.38756663308695932</v>
      </c>
      <c r="I46" s="9" t="e">
        <f t="shared" si="2"/>
        <v>#DIV/0!</v>
      </c>
      <c r="J46" s="9" t="e">
        <f t="shared" si="2"/>
        <v>#DIV/0!</v>
      </c>
    </row>
    <row r="47" spans="1:10" x14ac:dyDescent="0.3">
      <c r="A47" s="13"/>
      <c r="B47" s="24" t="s">
        <v>54</v>
      </c>
      <c r="C47" s="5" t="s">
        <v>74</v>
      </c>
      <c r="D47" s="5"/>
      <c r="E47" s="5"/>
      <c r="F47" s="4"/>
      <c r="G47" s="4"/>
      <c r="H47" s="5"/>
      <c r="I47" s="5"/>
      <c r="J47" s="5"/>
    </row>
    <row r="48" spans="1:10" x14ac:dyDescent="0.3">
      <c r="A48" s="1">
        <v>36</v>
      </c>
      <c r="B48" s="1" t="str">
        <f>ACP!B47</f>
        <v>STATE CO-OP. BANK</v>
      </c>
      <c r="C48" s="4"/>
      <c r="D48" s="4"/>
      <c r="E48" s="5" t="e">
        <f t="shared" si="0"/>
        <v>#DIV/0!</v>
      </c>
      <c r="F48" s="4">
        <f>ACP!R47</f>
        <v>197963</v>
      </c>
      <c r="G48" s="4">
        <f>ACP!S47</f>
        <v>26561</v>
      </c>
      <c r="H48" s="5">
        <f t="shared" si="1"/>
        <v>0.13417153710541868</v>
      </c>
      <c r="I48" s="6" t="e">
        <f t="shared" si="2"/>
        <v>#DIV/0!</v>
      </c>
      <c r="J48" s="6" t="e">
        <f t="shared" si="2"/>
        <v>#DIV/0!</v>
      </c>
    </row>
    <row r="49" spans="1:10" x14ac:dyDescent="0.3">
      <c r="A49" s="22" t="s">
        <v>56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>
        <f>ACP!R48</f>
        <v>197963</v>
      </c>
      <c r="G49" s="7">
        <f>ACP!S48</f>
        <v>26561</v>
      </c>
      <c r="H49" s="8">
        <f t="shared" si="1"/>
        <v>0.13417153710541868</v>
      </c>
      <c r="I49" s="9" t="e">
        <f t="shared" si="2"/>
        <v>#DIV/0!</v>
      </c>
      <c r="J49" s="9" t="e">
        <f t="shared" si="2"/>
        <v>#DIV/0!</v>
      </c>
    </row>
    <row r="50" spans="1:10" x14ac:dyDescent="0.3">
      <c r="A50" s="13"/>
      <c r="B50" s="25" t="s">
        <v>75</v>
      </c>
      <c r="C50" s="5" t="s">
        <v>74</v>
      </c>
      <c r="D50" s="5"/>
      <c r="E50" s="5"/>
      <c r="F50" s="4"/>
      <c r="G50" s="4"/>
      <c r="H50" s="5"/>
      <c r="I50" s="5"/>
      <c r="J50" s="5"/>
    </row>
    <row r="51" spans="1:10" x14ac:dyDescent="0.3">
      <c r="A51" s="1">
        <v>37</v>
      </c>
      <c r="B51" s="1" t="str">
        <f>ACP!B50</f>
        <v>MADHYA BIHAR GRAMIN BANK</v>
      </c>
      <c r="C51" s="4"/>
      <c r="D51" s="4"/>
      <c r="E51" s="5" t="e">
        <f t="shared" si="0"/>
        <v>#DIV/0!</v>
      </c>
      <c r="F51" s="4">
        <f>ACP!R50</f>
        <v>878074</v>
      </c>
      <c r="G51" s="4">
        <f>ACP!S50</f>
        <v>218992</v>
      </c>
      <c r="H51" s="5">
        <f t="shared" si="1"/>
        <v>0.24940039222206783</v>
      </c>
      <c r="I51" s="6" t="e">
        <f t="shared" si="2"/>
        <v>#DIV/0!</v>
      </c>
      <c r="J51" s="6" t="e">
        <f t="shared" si="2"/>
        <v>#DIV/0!</v>
      </c>
    </row>
    <row r="52" spans="1:10" x14ac:dyDescent="0.3">
      <c r="A52" s="1">
        <v>38</v>
      </c>
      <c r="B52" s="1" t="str">
        <f>ACP!B50</f>
        <v>MADHYA BIHAR GRAMIN BANK</v>
      </c>
      <c r="C52" s="4"/>
      <c r="D52" s="4"/>
      <c r="E52" s="5" t="e">
        <f t="shared" si="0"/>
        <v>#DIV/0!</v>
      </c>
      <c r="F52" s="4">
        <f>ACP!R51</f>
        <v>462767</v>
      </c>
      <c r="G52" s="4">
        <f>ACP!S51</f>
        <v>112836</v>
      </c>
      <c r="H52" s="5">
        <f t="shared" si="1"/>
        <v>0.24382896792554351</v>
      </c>
      <c r="I52" s="6" t="e">
        <f t="shared" si="2"/>
        <v>#DIV/0!</v>
      </c>
      <c r="J52" s="6" t="e">
        <f t="shared" si="2"/>
        <v>#DIV/0!</v>
      </c>
    </row>
    <row r="53" spans="1:10" x14ac:dyDescent="0.3">
      <c r="A53" s="1">
        <v>39</v>
      </c>
      <c r="B53" s="1" t="str">
        <f>ACP!B51</f>
        <v>BIHAR GRAMIN BANK</v>
      </c>
      <c r="C53" s="4"/>
      <c r="D53" s="4"/>
      <c r="E53" s="5" t="e">
        <f t="shared" si="0"/>
        <v>#DIV/0!</v>
      </c>
      <c r="F53" s="4">
        <f>ACP!R52</f>
        <v>1302892</v>
      </c>
      <c r="G53" s="4">
        <f>ACP!S52</f>
        <v>496914</v>
      </c>
      <c r="H53" s="5">
        <f t="shared" si="1"/>
        <v>0.38139308553586942</v>
      </c>
      <c r="I53" s="6" t="e">
        <f t="shared" si="2"/>
        <v>#DIV/0!</v>
      </c>
      <c r="J53" s="6" t="e">
        <f t="shared" si="2"/>
        <v>#DIV/0!</v>
      </c>
    </row>
    <row r="54" spans="1:10" x14ac:dyDescent="0.3">
      <c r="A54" s="22" t="s">
        <v>62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>
        <f>ACP!R53</f>
        <v>2643733</v>
      </c>
      <c r="G54" s="7">
        <f>ACP!S53</f>
        <v>828742</v>
      </c>
      <c r="H54" s="8">
        <f t="shared" si="1"/>
        <v>0.31347416702064845</v>
      </c>
      <c r="I54" s="9" t="e">
        <f t="shared" si="2"/>
        <v>#DIV/0!</v>
      </c>
      <c r="J54" s="9" t="e">
        <f t="shared" si="2"/>
        <v>#DIV/0!</v>
      </c>
    </row>
    <row r="55" spans="1:10" x14ac:dyDescent="0.3">
      <c r="A55" s="23" t="s">
        <v>67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>
        <f>ACP!R58</f>
        <v>13000000</v>
      </c>
      <c r="G55" s="10">
        <f>ACP!S58</f>
        <v>4864103</v>
      </c>
      <c r="H55" s="11">
        <f t="shared" si="1"/>
        <v>0.37416176923076921</v>
      </c>
      <c r="I55" s="12" t="e">
        <f t="shared" si="2"/>
        <v>#DIV/0!</v>
      </c>
      <c r="J55" s="12" t="e">
        <f t="shared" si="2"/>
        <v>#DIV/0!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ACP</vt:lpstr>
      <vt:lpstr>Acp Tar Ach Com with Previous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2018-10-31T10:20:40Z</cp:lastPrinted>
  <dcterms:created xsi:type="dcterms:W3CDTF">2013-08-22T12:33:56Z</dcterms:created>
  <dcterms:modified xsi:type="dcterms:W3CDTF">2018-10-31T10:20:58Z</dcterms:modified>
</cp:coreProperties>
</file>