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 activeTab="2"/>
  </bookViews>
  <sheets>
    <sheet name="Sheet1" sheetId="4" r:id="rId1"/>
    <sheet name="Ohter Report" sheetId="2" r:id="rId2"/>
    <sheet name="CDRatiowithBr" sheetId="3" r:id="rId3"/>
  </sheets>
  <calcPr calcId="124519"/>
</workbook>
</file>

<file path=xl/calcChain.xml><?xml version="1.0" encoding="utf-8"?>
<calcChain xmlns="http://schemas.openxmlformats.org/spreadsheetml/2006/main">
  <c r="Q57" i="3"/>
  <c r="Q58" s="1"/>
  <c r="O57"/>
  <c r="O58" s="1"/>
  <c r="K57"/>
  <c r="J57"/>
  <c r="J58" s="1"/>
  <c r="K58" s="1"/>
  <c r="I57"/>
  <c r="I58" s="1"/>
  <c r="G57"/>
  <c r="G58" s="1"/>
  <c r="F57"/>
  <c r="F58" s="1"/>
  <c r="D57"/>
  <c r="D58" s="1"/>
  <c r="C57"/>
  <c r="C58" s="1"/>
  <c r="M56"/>
  <c r="N56" s="1"/>
  <c r="L56"/>
  <c r="K56"/>
  <c r="H56"/>
  <c r="E56"/>
  <c r="M55"/>
  <c r="N55" s="1"/>
  <c r="L55"/>
  <c r="K55"/>
  <c r="H55"/>
  <c r="E55"/>
  <c r="M54"/>
  <c r="N54" s="1"/>
  <c r="L54"/>
  <c r="K54"/>
  <c r="H54"/>
  <c r="E54"/>
  <c r="Q52"/>
  <c r="O52"/>
  <c r="K52"/>
  <c r="J52"/>
  <c r="I52"/>
  <c r="G52"/>
  <c r="H52" s="1"/>
  <c r="F52"/>
  <c r="D52"/>
  <c r="C52"/>
  <c r="L52" s="1"/>
  <c r="M51"/>
  <c r="N51" s="1"/>
  <c r="L51"/>
  <c r="K51"/>
  <c r="H51"/>
  <c r="E51"/>
  <c r="M50"/>
  <c r="N50" s="1"/>
  <c r="L50"/>
  <c r="K50"/>
  <c r="H50"/>
  <c r="E50"/>
  <c r="M49"/>
  <c r="N49" s="1"/>
  <c r="L49"/>
  <c r="K49"/>
  <c r="H49"/>
  <c r="E49"/>
  <c r="M48"/>
  <c r="N48" s="1"/>
  <c r="L48"/>
  <c r="Q46"/>
  <c r="O46"/>
  <c r="L46"/>
  <c r="J46"/>
  <c r="K46" s="1"/>
  <c r="I46"/>
  <c r="H46"/>
  <c r="G46"/>
  <c r="F46"/>
  <c r="D46"/>
  <c r="M46" s="1"/>
  <c r="C46"/>
  <c r="N45"/>
  <c r="M45"/>
  <c r="P45" s="1"/>
  <c r="L45"/>
  <c r="K45"/>
  <c r="H45"/>
  <c r="E45"/>
  <c r="N44"/>
  <c r="M44"/>
  <c r="P44" s="1"/>
  <c r="L44"/>
  <c r="K44"/>
  <c r="H44"/>
  <c r="E44"/>
  <c r="N43"/>
  <c r="M43"/>
  <c r="P43" s="1"/>
  <c r="L43"/>
  <c r="K43"/>
  <c r="H43"/>
  <c r="E43"/>
  <c r="N42"/>
  <c r="M42"/>
  <c r="P42" s="1"/>
  <c r="L42"/>
  <c r="K42"/>
  <c r="H42"/>
  <c r="E42"/>
  <c r="N41"/>
  <c r="M41"/>
  <c r="P41" s="1"/>
  <c r="L41"/>
  <c r="K41"/>
  <c r="H41"/>
  <c r="E41"/>
  <c r="N40"/>
  <c r="M40"/>
  <c r="P40" s="1"/>
  <c r="L40"/>
  <c r="K40"/>
  <c r="H40"/>
  <c r="E40"/>
  <c r="N39"/>
  <c r="M39"/>
  <c r="P39" s="1"/>
  <c r="L39"/>
  <c r="K39"/>
  <c r="H39"/>
  <c r="E39"/>
  <c r="N38"/>
  <c r="M38"/>
  <c r="P38" s="1"/>
  <c r="L38"/>
  <c r="K38"/>
  <c r="H38"/>
  <c r="E38"/>
  <c r="N37"/>
  <c r="M37"/>
  <c r="P37" s="1"/>
  <c r="L37"/>
  <c r="K37"/>
  <c r="H37"/>
  <c r="E37"/>
  <c r="N36"/>
  <c r="M36"/>
  <c r="P36" s="1"/>
  <c r="L36"/>
  <c r="K36"/>
  <c r="H36"/>
  <c r="E36"/>
  <c r="N35"/>
  <c r="M35"/>
  <c r="P35" s="1"/>
  <c r="L35"/>
  <c r="K35"/>
  <c r="H35"/>
  <c r="E35"/>
  <c r="N33"/>
  <c r="M33"/>
  <c r="P33" s="1"/>
  <c r="L33"/>
  <c r="K33"/>
  <c r="H33"/>
  <c r="E33"/>
  <c r="N32"/>
  <c r="M32"/>
  <c r="P32" s="1"/>
  <c r="L32"/>
  <c r="K32"/>
  <c r="H32"/>
  <c r="E32"/>
  <c r="N31"/>
  <c r="M31"/>
  <c r="P31" s="1"/>
  <c r="L31"/>
  <c r="K31"/>
  <c r="H31"/>
  <c r="E31"/>
  <c r="N29"/>
  <c r="M29"/>
  <c r="P29" s="1"/>
  <c r="L29"/>
  <c r="K29"/>
  <c r="H29"/>
  <c r="E29"/>
  <c r="N28"/>
  <c r="M28"/>
  <c r="P28" s="1"/>
  <c r="L28"/>
  <c r="K28"/>
  <c r="H28"/>
  <c r="E28"/>
  <c r="N27"/>
  <c r="M27"/>
  <c r="P27" s="1"/>
  <c r="L27"/>
  <c r="K27"/>
  <c r="H27"/>
  <c r="E27"/>
  <c r="N26"/>
  <c r="M26"/>
  <c r="P26" s="1"/>
  <c r="L26"/>
  <c r="K26"/>
  <c r="H26"/>
  <c r="E26"/>
  <c r="N25"/>
  <c r="M25"/>
  <c r="P25" s="1"/>
  <c r="L25"/>
  <c r="K25"/>
  <c r="H25"/>
  <c r="E25"/>
  <c r="N24"/>
  <c r="M24"/>
  <c r="P24" s="1"/>
  <c r="L24"/>
  <c r="K24"/>
  <c r="H24"/>
  <c r="E24"/>
  <c r="N23"/>
  <c r="M23"/>
  <c r="P23" s="1"/>
  <c r="L23"/>
  <c r="K23"/>
  <c r="H23"/>
  <c r="E23"/>
  <c r="N22"/>
  <c r="M22"/>
  <c r="P22" s="1"/>
  <c r="L22"/>
  <c r="K22"/>
  <c r="H22"/>
  <c r="E22"/>
  <c r="N21"/>
  <c r="M21"/>
  <c r="P21" s="1"/>
  <c r="L21"/>
  <c r="K21"/>
  <c r="H21"/>
  <c r="E21"/>
  <c r="N20"/>
  <c r="M20"/>
  <c r="P20" s="1"/>
  <c r="L20"/>
  <c r="K20"/>
  <c r="H20"/>
  <c r="E20"/>
  <c r="N19"/>
  <c r="M19"/>
  <c r="P19" s="1"/>
  <c r="L19"/>
  <c r="K19"/>
  <c r="H19"/>
  <c r="E19"/>
  <c r="N18"/>
  <c r="M18"/>
  <c r="P18" s="1"/>
  <c r="L18"/>
  <c r="K18"/>
  <c r="H18"/>
  <c r="E18"/>
  <c r="N17"/>
  <c r="M17"/>
  <c r="P17" s="1"/>
  <c r="L17"/>
  <c r="K17"/>
  <c r="H17"/>
  <c r="E17"/>
  <c r="N16"/>
  <c r="M16"/>
  <c r="P16" s="1"/>
  <c r="L16"/>
  <c r="K16"/>
  <c r="H16"/>
  <c r="E16"/>
  <c r="N14"/>
  <c r="M14"/>
  <c r="P14" s="1"/>
  <c r="L14"/>
  <c r="K14"/>
  <c r="H14"/>
  <c r="E14"/>
  <c r="M13"/>
  <c r="N13" s="1"/>
  <c r="L13"/>
  <c r="K13"/>
  <c r="H13"/>
  <c r="E13"/>
  <c r="M12"/>
  <c r="N12" s="1"/>
  <c r="L12"/>
  <c r="K12"/>
  <c r="H12"/>
  <c r="E12"/>
  <c r="M11"/>
  <c r="N11" s="1"/>
  <c r="L11"/>
  <c r="K11"/>
  <c r="H11"/>
  <c r="E11"/>
  <c r="M10"/>
  <c r="N10" s="1"/>
  <c r="L10"/>
  <c r="K10"/>
  <c r="H10"/>
  <c r="E10"/>
  <c r="M9"/>
  <c r="N9" s="1"/>
  <c r="L9"/>
  <c r="K9"/>
  <c r="H9"/>
  <c r="E9"/>
  <c r="M8"/>
  <c r="N8" s="1"/>
  <c r="L8"/>
  <c r="K8"/>
  <c r="H8"/>
  <c r="E8"/>
  <c r="I56" i="2"/>
  <c r="J56" s="1"/>
  <c r="G56"/>
  <c r="H56" s="1"/>
  <c r="F56"/>
  <c r="D56"/>
  <c r="E56" s="1"/>
  <c r="C56"/>
  <c r="I55"/>
  <c r="J55" s="1"/>
  <c r="G55"/>
  <c r="H55" s="1"/>
  <c r="F55"/>
  <c r="D55"/>
  <c r="E55" s="1"/>
  <c r="C55"/>
  <c r="I54"/>
  <c r="J54" s="1"/>
  <c r="G54"/>
  <c r="H54" s="1"/>
  <c r="F54"/>
  <c r="D54"/>
  <c r="E54" s="1"/>
  <c r="C54"/>
  <c r="I51"/>
  <c r="J51" s="1"/>
  <c r="G51"/>
  <c r="H51" s="1"/>
  <c r="F51"/>
  <c r="D51"/>
  <c r="E51" s="1"/>
  <c r="C51"/>
  <c r="I50"/>
  <c r="J50" s="1"/>
  <c r="G50"/>
  <c r="H50" s="1"/>
  <c r="F50"/>
  <c r="D50"/>
  <c r="E50" s="1"/>
  <c r="C50"/>
  <c r="I49"/>
  <c r="J49" s="1"/>
  <c r="G49"/>
  <c r="H49" s="1"/>
  <c r="F49"/>
  <c r="D49"/>
  <c r="E49" s="1"/>
  <c r="C49"/>
  <c r="I48"/>
  <c r="J48" s="1"/>
  <c r="G48"/>
  <c r="H48" s="1"/>
  <c r="F48"/>
  <c r="D48"/>
  <c r="E48" s="1"/>
  <c r="C48"/>
  <c r="I45"/>
  <c r="J45" s="1"/>
  <c r="G45"/>
  <c r="H45" s="1"/>
  <c r="F45"/>
  <c r="D45"/>
  <c r="E45" s="1"/>
  <c r="C45"/>
  <c r="I44"/>
  <c r="J44" s="1"/>
  <c r="G44"/>
  <c r="H44" s="1"/>
  <c r="F44"/>
  <c r="D44"/>
  <c r="E44" s="1"/>
  <c r="C44"/>
  <c r="I43"/>
  <c r="J43" s="1"/>
  <c r="G43"/>
  <c r="H43" s="1"/>
  <c r="F43"/>
  <c r="D43"/>
  <c r="E43" s="1"/>
  <c r="C43"/>
  <c r="I42"/>
  <c r="J42" s="1"/>
  <c r="G42"/>
  <c r="H42" s="1"/>
  <c r="F42"/>
  <c r="D42"/>
  <c r="E42" s="1"/>
  <c r="C42"/>
  <c r="I41"/>
  <c r="J41" s="1"/>
  <c r="G41"/>
  <c r="H41" s="1"/>
  <c r="F41"/>
  <c r="D41"/>
  <c r="E41" s="1"/>
  <c r="C41"/>
  <c r="I40"/>
  <c r="J40" s="1"/>
  <c r="G40"/>
  <c r="H40" s="1"/>
  <c r="F40"/>
  <c r="D40"/>
  <c r="E40" s="1"/>
  <c r="C40"/>
  <c r="I39"/>
  <c r="J39" s="1"/>
  <c r="G39"/>
  <c r="H39" s="1"/>
  <c r="F39"/>
  <c r="D39"/>
  <c r="E39" s="1"/>
  <c r="C39"/>
  <c r="I38"/>
  <c r="J38" s="1"/>
  <c r="G38"/>
  <c r="H38" s="1"/>
  <c r="F38"/>
  <c r="D38"/>
  <c r="E38" s="1"/>
  <c r="C38"/>
  <c r="I37"/>
  <c r="J37" s="1"/>
  <c r="G37"/>
  <c r="H37" s="1"/>
  <c r="F37"/>
  <c r="D37"/>
  <c r="E37" s="1"/>
  <c r="C37"/>
  <c r="I36"/>
  <c r="J36" s="1"/>
  <c r="G36"/>
  <c r="H36" s="1"/>
  <c r="F36"/>
  <c r="D36"/>
  <c r="E36" s="1"/>
  <c r="C36"/>
  <c r="I35"/>
  <c r="J35" s="1"/>
  <c r="G35"/>
  <c r="H35" s="1"/>
  <c r="F35"/>
  <c r="D35"/>
  <c r="E35" s="1"/>
  <c r="C35"/>
  <c r="I33"/>
  <c r="J33" s="1"/>
  <c r="G33"/>
  <c r="H33" s="1"/>
  <c r="F33"/>
  <c r="D33"/>
  <c r="E33" s="1"/>
  <c r="C33"/>
  <c r="I32"/>
  <c r="J32" s="1"/>
  <c r="G32"/>
  <c r="H32" s="1"/>
  <c r="F32"/>
  <c r="D32"/>
  <c r="E32" s="1"/>
  <c r="C32"/>
  <c r="I31"/>
  <c r="J31" s="1"/>
  <c r="G31"/>
  <c r="H31" s="1"/>
  <c r="F31"/>
  <c r="D31"/>
  <c r="E31" s="1"/>
  <c r="C31"/>
  <c r="I29"/>
  <c r="J29" s="1"/>
  <c r="G29"/>
  <c r="H29" s="1"/>
  <c r="F29"/>
  <c r="D29"/>
  <c r="E29" s="1"/>
  <c r="C29"/>
  <c r="I28"/>
  <c r="J28" s="1"/>
  <c r="G28"/>
  <c r="H28" s="1"/>
  <c r="F28"/>
  <c r="D28"/>
  <c r="E28" s="1"/>
  <c r="C28"/>
  <c r="I27"/>
  <c r="J27" s="1"/>
  <c r="G27"/>
  <c r="H27" s="1"/>
  <c r="F27"/>
  <c r="D27"/>
  <c r="E27" s="1"/>
  <c r="C27"/>
  <c r="I26"/>
  <c r="J26" s="1"/>
  <c r="G26"/>
  <c r="H26" s="1"/>
  <c r="F26"/>
  <c r="D26"/>
  <c r="E26" s="1"/>
  <c r="C26"/>
  <c r="I25"/>
  <c r="J25" s="1"/>
  <c r="G25"/>
  <c r="H25" s="1"/>
  <c r="F25"/>
  <c r="D25"/>
  <c r="E25" s="1"/>
  <c r="C25"/>
  <c r="I24"/>
  <c r="J24" s="1"/>
  <c r="G24"/>
  <c r="H24" s="1"/>
  <c r="F24"/>
  <c r="D24"/>
  <c r="E24" s="1"/>
  <c r="C24"/>
  <c r="I23"/>
  <c r="J23" s="1"/>
  <c r="G23"/>
  <c r="H23" s="1"/>
  <c r="F23"/>
  <c r="D23"/>
  <c r="E23" s="1"/>
  <c r="C23"/>
  <c r="I22"/>
  <c r="J22" s="1"/>
  <c r="G22"/>
  <c r="H22" s="1"/>
  <c r="F22"/>
  <c r="D22"/>
  <c r="E22" s="1"/>
  <c r="C22"/>
  <c r="I21"/>
  <c r="J21" s="1"/>
  <c r="G21"/>
  <c r="H21" s="1"/>
  <c r="F21"/>
  <c r="D21"/>
  <c r="E21" s="1"/>
  <c r="C21"/>
  <c r="I20"/>
  <c r="J20" s="1"/>
  <c r="G20"/>
  <c r="H20" s="1"/>
  <c r="F20"/>
  <c r="D20"/>
  <c r="E20" s="1"/>
  <c r="C20"/>
  <c r="I19"/>
  <c r="J19" s="1"/>
  <c r="G19"/>
  <c r="H19" s="1"/>
  <c r="F19"/>
  <c r="D19"/>
  <c r="E19" s="1"/>
  <c r="C19"/>
  <c r="I18"/>
  <c r="J18" s="1"/>
  <c r="G18"/>
  <c r="H18" s="1"/>
  <c r="F18"/>
  <c r="D18"/>
  <c r="E18" s="1"/>
  <c r="C18"/>
  <c r="I17"/>
  <c r="J17" s="1"/>
  <c r="G17"/>
  <c r="H17" s="1"/>
  <c r="F17"/>
  <c r="D17"/>
  <c r="E17" s="1"/>
  <c r="C17"/>
  <c r="I16"/>
  <c r="J16" s="1"/>
  <c r="G16"/>
  <c r="H16" s="1"/>
  <c r="F16"/>
  <c r="D16"/>
  <c r="E16" s="1"/>
  <c r="C16"/>
  <c r="I14"/>
  <c r="J14" s="1"/>
  <c r="G14"/>
  <c r="H14" s="1"/>
  <c r="F14"/>
  <c r="D14"/>
  <c r="E14" s="1"/>
  <c r="C14"/>
  <c r="I13"/>
  <c r="J13" s="1"/>
  <c r="G13"/>
  <c r="H13" s="1"/>
  <c r="F13"/>
  <c r="D13"/>
  <c r="E13" s="1"/>
  <c r="C13"/>
  <c r="I12"/>
  <c r="J12" s="1"/>
  <c r="G12"/>
  <c r="H12" s="1"/>
  <c r="F12"/>
  <c r="D12"/>
  <c r="E12" s="1"/>
  <c r="C12"/>
  <c r="I11"/>
  <c r="J11" s="1"/>
  <c r="G11"/>
  <c r="H11" s="1"/>
  <c r="F11"/>
  <c r="D11"/>
  <c r="E11" s="1"/>
  <c r="C11"/>
  <c r="I10"/>
  <c r="J10" s="1"/>
  <c r="G10"/>
  <c r="H10" s="1"/>
  <c r="F10"/>
  <c r="D10"/>
  <c r="E10" s="1"/>
  <c r="C10"/>
  <c r="I9"/>
  <c r="J9" s="1"/>
  <c r="G9"/>
  <c r="H9" s="1"/>
  <c r="F9"/>
  <c r="D9"/>
  <c r="C9"/>
  <c r="E9" s="1"/>
  <c r="I8"/>
  <c r="J8" s="1"/>
  <c r="G8"/>
  <c r="H8" s="1"/>
  <c r="F8"/>
  <c r="D8"/>
  <c r="C8"/>
  <c r="E8" s="1"/>
  <c r="A4"/>
  <c r="N58" i="4"/>
  <c r="J58"/>
  <c r="I58" i="2" s="1"/>
  <c r="P57" i="4"/>
  <c r="P58" s="1"/>
  <c r="O57"/>
  <c r="O58" s="1"/>
  <c r="N57"/>
  <c r="M57"/>
  <c r="J57"/>
  <c r="I57" i="2" s="1"/>
  <c r="H57" i="4"/>
  <c r="I57" s="1"/>
  <c r="G57"/>
  <c r="G58" s="1"/>
  <c r="E57"/>
  <c r="D57" i="2" s="1"/>
  <c r="D57" i="4"/>
  <c r="D58" s="1"/>
  <c r="C58" i="2" s="1"/>
  <c r="C57" i="4"/>
  <c r="C58" s="1"/>
  <c r="L56"/>
  <c r="K56"/>
  <c r="I56"/>
  <c r="H56"/>
  <c r="F56"/>
  <c r="L55"/>
  <c r="K55"/>
  <c r="I55"/>
  <c r="H55"/>
  <c r="F55"/>
  <c r="L54"/>
  <c r="L57" s="1"/>
  <c r="K54"/>
  <c r="K57" s="1"/>
  <c r="H54"/>
  <c r="I54" s="1"/>
  <c r="F54"/>
  <c r="P52"/>
  <c r="O52"/>
  <c r="N52"/>
  <c r="M52"/>
  <c r="M58" s="1"/>
  <c r="J52"/>
  <c r="I52" i="2" s="1"/>
  <c r="J52" s="1"/>
  <c r="G52" i="4"/>
  <c r="F52" i="2" s="1"/>
  <c r="G52" s="1"/>
  <c r="H52" s="1"/>
  <c r="E52" i="4"/>
  <c r="D52" i="2" s="1"/>
  <c r="E52" s="1"/>
  <c r="D52" i="4"/>
  <c r="C52" i="2" s="1"/>
  <c r="C52" i="4"/>
  <c r="L51"/>
  <c r="K51"/>
  <c r="I51"/>
  <c r="H51"/>
  <c r="F51"/>
  <c r="L50"/>
  <c r="K50"/>
  <c r="H50"/>
  <c r="I50" s="1"/>
  <c r="F50"/>
  <c r="L49"/>
  <c r="L52" s="1"/>
  <c r="K49"/>
  <c r="K52" s="1"/>
  <c r="H49"/>
  <c r="I49" s="1"/>
  <c r="F49"/>
  <c r="L48"/>
  <c r="K48"/>
  <c r="I48"/>
  <c r="H48"/>
  <c r="F48"/>
  <c r="P46"/>
  <c r="O46"/>
  <c r="N46"/>
  <c r="M46"/>
  <c r="J46"/>
  <c r="I46" i="2" s="1"/>
  <c r="G46" i="4"/>
  <c r="H46" s="1"/>
  <c r="I46" s="1"/>
  <c r="F46"/>
  <c r="E46"/>
  <c r="D46" i="2" s="1"/>
  <c r="E46" s="1"/>
  <c r="D46" i="4"/>
  <c r="C46" i="2" s="1"/>
  <c r="C46" i="4"/>
  <c r="L45"/>
  <c r="K45"/>
  <c r="H45"/>
  <c r="I45" s="1"/>
  <c r="F45"/>
  <c r="L44"/>
  <c r="K44"/>
  <c r="I44"/>
  <c r="H44"/>
  <c r="F44"/>
  <c r="L43"/>
  <c r="K43"/>
  <c r="I43"/>
  <c r="H43"/>
  <c r="F43"/>
  <c r="L42"/>
  <c r="K42"/>
  <c r="H42"/>
  <c r="I42" s="1"/>
  <c r="F42"/>
  <c r="L41"/>
  <c r="K41"/>
  <c r="H41"/>
  <c r="I41" s="1"/>
  <c r="F41"/>
  <c r="L40"/>
  <c r="K40"/>
  <c r="I40"/>
  <c r="H40"/>
  <c r="F40"/>
  <c r="L39"/>
  <c r="K39"/>
  <c r="I39"/>
  <c r="H39"/>
  <c r="F39"/>
  <c r="L38"/>
  <c r="K38"/>
  <c r="H38"/>
  <c r="I38" s="1"/>
  <c r="F38"/>
  <c r="L37"/>
  <c r="K37"/>
  <c r="H37"/>
  <c r="I37" s="1"/>
  <c r="F37"/>
  <c r="L36"/>
  <c r="K36"/>
  <c r="I36"/>
  <c r="H36"/>
  <c r="F36"/>
  <c r="L35"/>
  <c r="K35"/>
  <c r="I35"/>
  <c r="H35"/>
  <c r="F35"/>
  <c r="L33"/>
  <c r="K33"/>
  <c r="H33"/>
  <c r="I33" s="1"/>
  <c r="F33"/>
  <c r="L32"/>
  <c r="K32"/>
  <c r="H32"/>
  <c r="I32" s="1"/>
  <c r="F32"/>
  <c r="L31"/>
  <c r="K31"/>
  <c r="I31"/>
  <c r="H31"/>
  <c r="F31"/>
  <c r="L29"/>
  <c r="K29"/>
  <c r="I29"/>
  <c r="H29"/>
  <c r="F29"/>
  <c r="L28"/>
  <c r="K28"/>
  <c r="H28"/>
  <c r="I28" s="1"/>
  <c r="F28"/>
  <c r="L27"/>
  <c r="K27"/>
  <c r="H27"/>
  <c r="I27" s="1"/>
  <c r="F27"/>
  <c r="L26"/>
  <c r="K26"/>
  <c r="I26"/>
  <c r="H26"/>
  <c r="F26"/>
  <c r="L25"/>
  <c r="K25"/>
  <c r="I25"/>
  <c r="H25"/>
  <c r="F25"/>
  <c r="L24"/>
  <c r="K24"/>
  <c r="H24"/>
  <c r="I24" s="1"/>
  <c r="F24"/>
  <c r="L23"/>
  <c r="K23"/>
  <c r="H23"/>
  <c r="I23" s="1"/>
  <c r="F23"/>
  <c r="L22"/>
  <c r="K22"/>
  <c r="I22"/>
  <c r="H22"/>
  <c r="F22"/>
  <c r="L21"/>
  <c r="K21"/>
  <c r="I21"/>
  <c r="H21"/>
  <c r="F21"/>
  <c r="L20"/>
  <c r="K20"/>
  <c r="H20"/>
  <c r="I20" s="1"/>
  <c r="F20"/>
  <c r="L19"/>
  <c r="K19"/>
  <c r="H19"/>
  <c r="I19" s="1"/>
  <c r="F19"/>
  <c r="L18"/>
  <c r="K18"/>
  <c r="I18"/>
  <c r="H18"/>
  <c r="F18"/>
  <c r="L17"/>
  <c r="K17"/>
  <c r="I17"/>
  <c r="H17"/>
  <c r="F17"/>
  <c r="L16"/>
  <c r="K16"/>
  <c r="H16"/>
  <c r="I16" s="1"/>
  <c r="F16"/>
  <c r="L14"/>
  <c r="K14"/>
  <c r="H14"/>
  <c r="I14" s="1"/>
  <c r="F14"/>
  <c r="L13"/>
  <c r="K13"/>
  <c r="I13"/>
  <c r="H13"/>
  <c r="F13"/>
  <c r="L12"/>
  <c r="K12"/>
  <c r="I12"/>
  <c r="H12"/>
  <c r="F12"/>
  <c r="L11"/>
  <c r="K11"/>
  <c r="H11"/>
  <c r="I11" s="1"/>
  <c r="F11"/>
  <c r="L10"/>
  <c r="K10"/>
  <c r="H10"/>
  <c r="I10" s="1"/>
  <c r="F10"/>
  <c r="L9"/>
  <c r="K9"/>
  <c r="I9"/>
  <c r="H9"/>
  <c r="F9"/>
  <c r="L8"/>
  <c r="L46" s="1"/>
  <c r="K8"/>
  <c r="K46" s="1"/>
  <c r="I8"/>
  <c r="H8"/>
  <c r="F8"/>
  <c r="L58" i="3" l="1"/>
  <c r="L58" i="4"/>
  <c r="H58" i="3"/>
  <c r="P46"/>
  <c r="R46"/>
  <c r="N46"/>
  <c r="K58" i="4"/>
  <c r="F58" i="2"/>
  <c r="M58" i="3"/>
  <c r="P58" s="1"/>
  <c r="E58"/>
  <c r="C57" i="2"/>
  <c r="E57" s="1"/>
  <c r="R48" i="3"/>
  <c r="R49"/>
  <c r="R50"/>
  <c r="R51"/>
  <c r="R54"/>
  <c r="R55"/>
  <c r="R56"/>
  <c r="H52" i="4"/>
  <c r="I52" s="1"/>
  <c r="E58"/>
  <c r="H58" s="1"/>
  <c r="I58" s="1"/>
  <c r="F46" i="2"/>
  <c r="G46" s="1"/>
  <c r="H46" s="1"/>
  <c r="F57"/>
  <c r="G57" s="1"/>
  <c r="H57" s="1"/>
  <c r="R8" i="3"/>
  <c r="R9"/>
  <c r="R10"/>
  <c r="R11"/>
  <c r="R12"/>
  <c r="R13"/>
  <c r="R14"/>
  <c r="R16"/>
  <c r="R17"/>
  <c r="R18"/>
  <c r="R19"/>
  <c r="R20"/>
  <c r="R21"/>
  <c r="R22"/>
  <c r="R23"/>
  <c r="R24"/>
  <c r="R25"/>
  <c r="R26"/>
  <c r="R27"/>
  <c r="R28"/>
  <c r="R29"/>
  <c r="R31"/>
  <c r="R32"/>
  <c r="R33"/>
  <c r="R35"/>
  <c r="R36"/>
  <c r="R37"/>
  <c r="R38"/>
  <c r="R39"/>
  <c r="R40"/>
  <c r="R41"/>
  <c r="R42"/>
  <c r="R43"/>
  <c r="R44"/>
  <c r="R45"/>
  <c r="P48"/>
  <c r="P49"/>
  <c r="P50"/>
  <c r="P51"/>
  <c r="E52"/>
  <c r="M52"/>
  <c r="P54"/>
  <c r="P55"/>
  <c r="P56"/>
  <c r="E57"/>
  <c r="M57"/>
  <c r="P57" s="1"/>
  <c r="F57" i="4"/>
  <c r="P8" i="3"/>
  <c r="P9"/>
  <c r="P10"/>
  <c r="P11"/>
  <c r="P12"/>
  <c r="P13"/>
  <c r="E46"/>
  <c r="H57"/>
  <c r="L57"/>
  <c r="F52" i="4"/>
  <c r="J46" i="2" l="1"/>
  <c r="R52" i="3"/>
  <c r="N52"/>
  <c r="J57" i="2"/>
  <c r="R57" i="3"/>
  <c r="N57"/>
  <c r="D58" i="2"/>
  <c r="G58" s="1"/>
  <c r="H58" s="1"/>
  <c r="F58" i="4"/>
  <c r="P52" i="3"/>
  <c r="R58"/>
  <c r="N58"/>
  <c r="E58" i="2" l="1"/>
  <c r="J58"/>
</calcChain>
</file>

<file path=xl/sharedStrings.xml><?xml version="1.0" encoding="utf-8"?>
<sst xmlns="http://schemas.openxmlformats.org/spreadsheetml/2006/main" count="220" uniqueCount="89">
  <si>
    <t>STATE LEVEL BANKERS' COMMITTEE BIHAR, PATNA</t>
  </si>
  <si>
    <t>(CONVENOR- STATE BANK OF INDIA)</t>
  </si>
  <si>
    <t xml:space="preserve">REPORT ON BANKWISE DEPOSITS , ADVANCES &amp; C:D RATIO </t>
  </si>
  <si>
    <t>AS ON 31.03.2014</t>
  </si>
  <si>
    <t>(Rs.    in Lakh)</t>
  </si>
  <si>
    <t>SL. NO</t>
  </si>
  <si>
    <t xml:space="preserve">BANK NAME </t>
  </si>
  <si>
    <t>No of Branch</t>
  </si>
  <si>
    <t>Deposit</t>
  </si>
  <si>
    <t>Advance</t>
  </si>
  <si>
    <t>CD Ratio</t>
  </si>
  <si>
    <t>O/S Bihar</t>
  </si>
  <si>
    <t>Total</t>
  </si>
  <si>
    <t>CD RATIO</t>
  </si>
  <si>
    <t>investment</t>
  </si>
  <si>
    <t>KCC-No</t>
  </si>
  <si>
    <t>KCC-Amt</t>
  </si>
  <si>
    <t>NPA KCC-No</t>
  </si>
  <si>
    <t>NPA KCC-Amt</t>
  </si>
  <si>
    <t>STD KCC-No</t>
  </si>
  <si>
    <t>STD KCC-Amt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</si>
  <si>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</si>
  <si>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</si>
  <si>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</si>
  <si>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</si>
  <si>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</si>
  <si>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</si>
  <si>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</si>
  <si>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</si>
  <si>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</si>
  <si>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</si>
  <si>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</si>
  <si>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</si>
  <si>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</si>
  <si>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</si>
  <si>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</si>
  <si>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</si>
  <si>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</si>
  <si>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</si>
  <si>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</si>
  <si>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</si>
  <si>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</si>
  <si>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</si>
  <si>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</si>
  <si>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SBI ASSOCIATES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</si>
  <si>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</si>
  <si>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</si>
  <si>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</si>
  <si>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</si>
  <si>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</si>
  <si>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</si>
  <si>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</si>
  <si>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</si>
  <si>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</si>
  <si>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</si>
  <si>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</si>
  <si>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</si>
  <si>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</si>
  <si>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</si>
  <si>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</si>
  <si>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CO-OPERATIVE BANKS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</si>
  <si>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</si>
  <si>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</si>
  <si>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</si>
  <si>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</si>
  <si>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</si>
  <si>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</si>
  <si>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</si>
  <si>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</si>
  <si>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</si>
  <si>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</si>
  <si>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</si>
  <si>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</si>
  <si>
    <t>(Rs.in Lakh)</t>
  </si>
  <si>
    <t>C:D Ratio</t>
  </si>
  <si>
    <t>STATE BANK OF PATIAL</t>
  </si>
  <si>
    <t>BOMBAY M. CO-OP. BANk</t>
  </si>
  <si>
    <t>MADHYA BIHAR G BANk</t>
  </si>
  <si>
    <t>BIHAR G. BANK(BG)</t>
  </si>
  <si>
    <t>Rs. In lakh</t>
  </si>
  <si>
    <t>SL</t>
  </si>
  <si>
    <t>RURAL</t>
  </si>
  <si>
    <t>SEMI URBAN</t>
  </si>
  <si>
    <t>URBAN</t>
  </si>
  <si>
    <t>TOTAL</t>
  </si>
  <si>
    <t>DEPOSIT</t>
  </si>
  <si>
    <t>ADVANCE</t>
  </si>
  <si>
    <t>C:D Rt</t>
  </si>
  <si>
    <t>BANK WISE PERFORMANCE : CD RATIO AS ON : 31.03.2014</t>
  </si>
</sst>
</file>

<file path=xl/styles.xml><?xml version="1.0" encoding="utf-8"?>
<styleSheet xmlns="http://schemas.openxmlformats.org/spreadsheetml/2006/main">
  <numFmts count="1">
    <numFmt numFmtId="164" formatCode="0;[Red]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164" fontId="1" fillId="0" borderId="1" xfId="0" applyNumberFormat="1" applyFont="1" applyBorder="1"/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/>
    <xf numFmtId="164" fontId="0" fillId="0" borderId="1" xfId="0" applyNumberForma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0" fillId="0" borderId="0" xfId="0" applyNumberFormat="1"/>
    <xf numFmtId="1" fontId="0" fillId="0" borderId="1" xfId="0" applyNumberForma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1" fontId="0" fillId="2" borderId="1" xfId="0" applyNumberForma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2" fontId="0" fillId="0" borderId="1" xfId="0" applyNumberFormat="1" applyBorder="1" applyAlignment="1">
      <alignment horizontal="right" vertical="center"/>
    </xf>
    <xf numFmtId="0" fontId="8" fillId="0" borderId="1" xfId="0" applyFont="1" applyBorder="1" applyAlignment="1">
      <alignment horizontal="right" vertical="center" indent="1"/>
    </xf>
    <xf numFmtId="0" fontId="9" fillId="0" borderId="6" xfId="0" applyFont="1" applyBorder="1" applyAlignment="1">
      <alignment horizontal="right" vertical="center"/>
    </xf>
    <xf numFmtId="2" fontId="1" fillId="0" borderId="0" xfId="0" applyNumberFormat="1" applyFont="1"/>
    <xf numFmtId="164" fontId="1" fillId="0" borderId="0" xfId="0" applyNumberFormat="1" applyFont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 wrapText="1"/>
    </xf>
    <xf numFmtId="10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/>
    <xf numFmtId="1" fontId="6" fillId="0" borderId="1" xfId="0" applyNumberFormat="1" applyFont="1" applyBorder="1" applyAlignment="1">
      <alignment horizontal="right" vertical="center" wrapText="1"/>
    </xf>
    <xf numFmtId="10" fontId="6" fillId="0" borderId="1" xfId="0" applyNumberFormat="1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10" fontId="6" fillId="2" borderId="1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10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92"/>
  <sheetViews>
    <sheetView workbookViewId="0">
      <selection activeCell="B33" sqref="B33"/>
    </sheetView>
  </sheetViews>
  <sheetFormatPr defaultRowHeight="15" customHeight="1"/>
  <cols>
    <col min="1" max="1" width="5.140625" customWidth="1"/>
    <col min="2" max="2" width="28.85546875" customWidth="1"/>
    <col min="3" max="3" width="10.5703125" style="2" customWidth="1"/>
    <col min="4" max="4" width="10.5703125" customWidth="1"/>
    <col min="5" max="5" width="11.140625" customWidth="1"/>
    <col min="6" max="12" width="10.5703125" customWidth="1"/>
    <col min="13" max="13" width="10.5703125" style="5" customWidth="1"/>
    <col min="14" max="16" width="10.5703125" customWidth="1"/>
    <col min="18" max="19" width="9.140625" style="1" customWidth="1"/>
  </cols>
  <sheetData>
    <row r="1" spans="1:24" ht="2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7"/>
      <c r="R1" s="7"/>
      <c r="S1" s="7"/>
      <c r="T1" s="7"/>
      <c r="U1" s="7"/>
      <c r="V1" s="7"/>
      <c r="W1" s="7"/>
      <c r="X1" s="7"/>
    </row>
    <row r="2" spans="1:24" ht="2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7"/>
      <c r="R2" s="7"/>
      <c r="S2" s="7"/>
      <c r="T2" s="7"/>
      <c r="U2" s="7"/>
      <c r="V2" s="7"/>
      <c r="W2" s="7"/>
      <c r="X2" s="7"/>
    </row>
    <row r="3" spans="1:24" ht="21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7"/>
      <c r="R3" s="7"/>
      <c r="S3" s="7"/>
      <c r="T3" s="7"/>
      <c r="U3" s="7"/>
      <c r="V3" s="7"/>
      <c r="W3" s="7"/>
      <c r="X3" s="7"/>
    </row>
    <row r="4" spans="1:24" ht="21">
      <c r="A4" s="56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4" t="s">
        <v>4</v>
      </c>
      <c r="P4" s="55"/>
      <c r="Q4" s="7"/>
      <c r="R4" s="7"/>
      <c r="S4" s="7"/>
      <c r="T4" s="7"/>
      <c r="U4" s="7"/>
      <c r="V4" s="7"/>
      <c r="W4" s="7"/>
      <c r="X4" s="7"/>
    </row>
    <row r="5" spans="1:24" ht="31.5" customHeight="1">
      <c r="A5" s="60" t="s">
        <v>5</v>
      </c>
      <c r="B5" s="59" t="s">
        <v>6</v>
      </c>
      <c r="C5" s="62" t="s">
        <v>7</v>
      </c>
      <c r="D5" s="50" t="s">
        <v>8</v>
      </c>
      <c r="E5" s="50" t="s">
        <v>9</v>
      </c>
      <c r="F5" s="50" t="s">
        <v>10</v>
      </c>
      <c r="G5" s="52" t="s">
        <v>11</v>
      </c>
      <c r="H5" s="52" t="s">
        <v>12</v>
      </c>
      <c r="I5" s="52" t="s">
        <v>13</v>
      </c>
      <c r="J5" s="52" t="s">
        <v>14</v>
      </c>
      <c r="K5" s="52" t="s">
        <v>15</v>
      </c>
      <c r="L5" s="52" t="s">
        <v>16</v>
      </c>
      <c r="M5" s="52" t="s">
        <v>17</v>
      </c>
      <c r="N5" s="52" t="s">
        <v>18</v>
      </c>
      <c r="O5" s="52" t="s">
        <v>19</v>
      </c>
      <c r="P5" s="52" t="s">
        <v>20</v>
      </c>
      <c r="Q5" s="7"/>
      <c r="R5" s="7"/>
      <c r="S5" s="7"/>
      <c r="T5" s="7"/>
      <c r="U5" s="7"/>
      <c r="V5" s="7"/>
      <c r="W5" s="7"/>
      <c r="X5" s="7"/>
    </row>
    <row r="6" spans="1:24" s="3" customFormat="1" ht="21">
      <c r="A6" s="61"/>
      <c r="B6" s="59"/>
      <c r="C6" s="63"/>
      <c r="D6" s="51"/>
      <c r="E6" s="51"/>
      <c r="F6" s="51"/>
      <c r="G6" s="53"/>
      <c r="H6" s="53"/>
      <c r="I6" s="53"/>
      <c r="J6" s="53"/>
      <c r="K6" s="53"/>
      <c r="L6" s="53"/>
      <c r="M6" s="53"/>
      <c r="N6" s="53"/>
      <c r="O6" s="53"/>
      <c r="P6" s="53"/>
      <c r="Q6" s="7"/>
      <c r="R6" s="7"/>
      <c r="S6" s="7"/>
      <c r="T6" s="7"/>
      <c r="U6" s="7"/>
      <c r="V6" s="7"/>
      <c r="W6" s="7"/>
      <c r="X6" s="7"/>
    </row>
    <row r="7" spans="1:24" ht="16.5" customHeight="1">
      <c r="A7" s="8"/>
      <c r="B7" s="8" t="s">
        <v>21</v>
      </c>
      <c r="C7" s="18"/>
      <c r="D7" s="18"/>
      <c r="E7" s="18"/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7"/>
      <c r="R7" s="7"/>
      <c r="S7" s="7"/>
      <c r="T7" s="7"/>
      <c r="U7" s="7"/>
      <c r="V7" s="7"/>
      <c r="W7" s="7"/>
      <c r="X7" s="7"/>
    </row>
    <row r="8" spans="1:24" ht="16.5" customHeight="1">
      <c r="A8" s="4">
        <v>1</v>
      </c>
      <c r="B8" s="4" t="s">
        <v>22</v>
      </c>
      <c r="C8" s="18">
        <v>877</v>
      </c>
      <c r="D8" s="18">
        <v>5566119</v>
      </c>
      <c r="E8" s="18">
        <v>1494144</v>
      </c>
      <c r="F8" s="19">
        <f>(E8*100)/D8</f>
        <v>26.843551135000887</v>
      </c>
      <c r="G8" s="18">
        <v>489900</v>
      </c>
      <c r="H8" s="21">
        <f>SUM(G8+E8)</f>
        <v>1984044</v>
      </c>
      <c r="I8" s="19">
        <f>(H8*100)/D8</f>
        <v>35.645015853954973</v>
      </c>
      <c r="J8" s="20">
        <v>366000</v>
      </c>
      <c r="K8" s="21">
        <f>SUM(M8+O8)</f>
        <v>440103</v>
      </c>
      <c r="L8" s="21">
        <f>SUM(N8+P8)</f>
        <v>260613</v>
      </c>
      <c r="M8" s="20">
        <v>52056</v>
      </c>
      <c r="N8" s="20">
        <v>21289</v>
      </c>
      <c r="O8" s="20">
        <v>388047</v>
      </c>
      <c r="P8" s="20">
        <v>239324</v>
      </c>
      <c r="Q8" s="7"/>
      <c r="R8" s="7"/>
      <c r="S8" s="7"/>
      <c r="T8" s="7"/>
      <c r="U8" s="7"/>
      <c r="V8" s="7"/>
      <c r="W8" s="7"/>
      <c r="X8" s="7"/>
    </row>
    <row r="9" spans="1:24" ht="16.5" customHeight="1">
      <c r="A9" s="4">
        <v>2</v>
      </c>
      <c r="B9" s="4" t="s">
        <v>23</v>
      </c>
      <c r="C9" s="18">
        <v>432</v>
      </c>
      <c r="D9" s="18">
        <v>1582195</v>
      </c>
      <c r="E9" s="18">
        <v>650465</v>
      </c>
      <c r="F9" s="19">
        <f t="shared" ref="F9:F58" si="0">(E9*100)/D9</f>
        <v>41.111557045749734</v>
      </c>
      <c r="G9" s="20">
        <v>0</v>
      </c>
      <c r="H9" s="21">
        <f t="shared" ref="H9:H58" si="1">SUM(G9+E9)</f>
        <v>650465</v>
      </c>
      <c r="I9" s="19">
        <f t="shared" ref="I9:I58" si="2">(H9*100)/D9</f>
        <v>41.111557045749734</v>
      </c>
      <c r="J9" s="20">
        <v>0</v>
      </c>
      <c r="K9" s="21">
        <f t="shared" ref="K9:K56" si="3">SUM(M9+O9)</f>
        <v>306457</v>
      </c>
      <c r="L9" s="21">
        <f t="shared" ref="L9:L56" si="4">SUM(N9+P9)</f>
        <v>169507</v>
      </c>
      <c r="M9" s="20">
        <v>8419</v>
      </c>
      <c r="N9" s="20">
        <v>4511</v>
      </c>
      <c r="O9" s="20">
        <v>298038</v>
      </c>
      <c r="P9" s="20">
        <v>164996</v>
      </c>
      <c r="Q9" s="7"/>
      <c r="R9" s="7"/>
      <c r="S9" s="7"/>
      <c r="T9" s="7"/>
      <c r="U9" s="7"/>
      <c r="V9" s="7"/>
      <c r="W9" s="7"/>
      <c r="X9" s="7"/>
    </row>
    <row r="10" spans="1:24" ht="16.5" customHeight="1">
      <c r="A10" s="4">
        <v>3</v>
      </c>
      <c r="B10" s="4" t="s">
        <v>24</v>
      </c>
      <c r="C10" s="18">
        <v>531</v>
      </c>
      <c r="D10" s="18">
        <v>2116070</v>
      </c>
      <c r="E10" s="18">
        <v>741863</v>
      </c>
      <c r="F10" s="19">
        <f t="shared" si="0"/>
        <v>35.05852830955498</v>
      </c>
      <c r="G10" s="20">
        <v>42207</v>
      </c>
      <c r="H10" s="21">
        <f t="shared" si="1"/>
        <v>784070</v>
      </c>
      <c r="I10" s="19">
        <f t="shared" si="2"/>
        <v>37.053122061179451</v>
      </c>
      <c r="J10" s="20">
        <v>57669</v>
      </c>
      <c r="K10" s="21">
        <f t="shared" si="3"/>
        <v>408111</v>
      </c>
      <c r="L10" s="21">
        <f t="shared" si="4"/>
        <v>236650</v>
      </c>
      <c r="M10" s="20">
        <v>3210</v>
      </c>
      <c r="N10" s="20">
        <v>1427</v>
      </c>
      <c r="O10" s="20">
        <v>404901</v>
      </c>
      <c r="P10" s="20">
        <v>235223</v>
      </c>
      <c r="Q10" s="7"/>
      <c r="R10" s="7"/>
      <c r="S10" s="7"/>
      <c r="T10" s="7"/>
      <c r="U10" s="7"/>
      <c r="V10" s="7"/>
      <c r="W10" s="7"/>
      <c r="X10" s="7"/>
    </row>
    <row r="11" spans="1:24" ht="16.5" customHeight="1">
      <c r="A11" s="4">
        <v>4</v>
      </c>
      <c r="B11" s="4" t="s">
        <v>25</v>
      </c>
      <c r="C11" s="18">
        <v>171</v>
      </c>
      <c r="D11" s="18">
        <v>1419729</v>
      </c>
      <c r="E11" s="18">
        <v>607422</v>
      </c>
      <c r="F11" s="19">
        <f t="shared" si="0"/>
        <v>42.784362367747647</v>
      </c>
      <c r="G11" s="20">
        <v>0</v>
      </c>
      <c r="H11" s="21">
        <f t="shared" si="1"/>
        <v>607422</v>
      </c>
      <c r="I11" s="19">
        <f t="shared" si="2"/>
        <v>42.784362367747647</v>
      </c>
      <c r="J11" s="20">
        <v>0</v>
      </c>
      <c r="K11" s="21">
        <f t="shared" si="3"/>
        <v>49076</v>
      </c>
      <c r="L11" s="21">
        <f t="shared" si="4"/>
        <v>25844</v>
      </c>
      <c r="M11" s="20">
        <v>2523</v>
      </c>
      <c r="N11" s="20">
        <v>1133</v>
      </c>
      <c r="O11" s="20">
        <v>46553</v>
      </c>
      <c r="P11" s="20">
        <v>24711</v>
      </c>
      <c r="Q11" s="7"/>
      <c r="R11" s="7"/>
      <c r="S11" s="7"/>
      <c r="T11" s="7"/>
      <c r="U11" s="7"/>
      <c r="V11" s="7"/>
      <c r="W11" s="7"/>
      <c r="X11" s="7"/>
    </row>
    <row r="12" spans="1:24" ht="16.5" customHeight="1">
      <c r="A12" s="4">
        <v>5</v>
      </c>
      <c r="B12" s="4" t="s">
        <v>26</v>
      </c>
      <c r="C12" s="18">
        <v>218</v>
      </c>
      <c r="D12" s="18">
        <v>612249</v>
      </c>
      <c r="E12" s="18">
        <v>224281</v>
      </c>
      <c r="F12" s="19">
        <f t="shared" si="0"/>
        <v>36.632317896803421</v>
      </c>
      <c r="G12" s="20">
        <v>0</v>
      </c>
      <c r="H12" s="21">
        <f t="shared" si="1"/>
        <v>224281</v>
      </c>
      <c r="I12" s="19">
        <f t="shared" si="2"/>
        <v>36.632317896803421</v>
      </c>
      <c r="J12" s="20">
        <v>0</v>
      </c>
      <c r="K12" s="21">
        <f t="shared" si="3"/>
        <v>121112</v>
      </c>
      <c r="L12" s="21">
        <f t="shared" si="4"/>
        <v>59714</v>
      </c>
      <c r="M12" s="20">
        <v>4622</v>
      </c>
      <c r="N12" s="20">
        <v>1798</v>
      </c>
      <c r="O12" s="20">
        <v>116490</v>
      </c>
      <c r="P12" s="20">
        <v>57916</v>
      </c>
      <c r="Q12" s="7"/>
      <c r="R12" s="7"/>
      <c r="S12" s="7"/>
      <c r="T12" s="7"/>
      <c r="U12" s="7"/>
      <c r="V12" s="7"/>
      <c r="W12" s="7"/>
      <c r="X12" s="7"/>
    </row>
    <row r="13" spans="1:24" ht="16.5" customHeight="1">
      <c r="A13" s="4">
        <v>6</v>
      </c>
      <c r="B13" s="4" t="s">
        <v>27</v>
      </c>
      <c r="C13" s="18">
        <v>220</v>
      </c>
      <c r="D13" s="18">
        <v>669467</v>
      </c>
      <c r="E13" s="18">
        <v>239436</v>
      </c>
      <c r="F13" s="19">
        <f t="shared" si="0"/>
        <v>35.765168410093402</v>
      </c>
      <c r="G13" s="20">
        <v>0</v>
      </c>
      <c r="H13" s="21">
        <f t="shared" si="1"/>
        <v>239436</v>
      </c>
      <c r="I13" s="19">
        <f t="shared" si="2"/>
        <v>35.765168410093402</v>
      </c>
      <c r="J13" s="20">
        <v>0</v>
      </c>
      <c r="K13" s="21">
        <f t="shared" si="3"/>
        <v>94817</v>
      </c>
      <c r="L13" s="21">
        <f t="shared" si="4"/>
        <v>51655</v>
      </c>
      <c r="M13" s="20">
        <v>4481</v>
      </c>
      <c r="N13" s="20">
        <v>1729</v>
      </c>
      <c r="O13" s="20">
        <v>90336</v>
      </c>
      <c r="P13" s="20">
        <v>49926</v>
      </c>
      <c r="Q13" s="7"/>
      <c r="R13" s="7"/>
      <c r="S13" s="7"/>
      <c r="T13" s="7"/>
      <c r="U13" s="7"/>
      <c r="V13" s="7"/>
      <c r="W13" s="7"/>
      <c r="X13" s="7"/>
    </row>
    <row r="14" spans="1:24" ht="16.5" customHeight="1">
      <c r="A14" s="4">
        <v>7</v>
      </c>
      <c r="B14" s="4" t="s">
        <v>28</v>
      </c>
      <c r="C14" s="18">
        <v>127</v>
      </c>
      <c r="D14" s="18">
        <v>431300</v>
      </c>
      <c r="E14" s="18">
        <v>94800</v>
      </c>
      <c r="F14" s="19">
        <f t="shared" si="0"/>
        <v>21.980060282865754</v>
      </c>
      <c r="G14" s="20">
        <v>60537</v>
      </c>
      <c r="H14" s="21">
        <f t="shared" si="1"/>
        <v>155337</v>
      </c>
      <c r="I14" s="19">
        <f t="shared" si="2"/>
        <v>36.015998145142589</v>
      </c>
      <c r="J14" s="20">
        <v>183362</v>
      </c>
      <c r="K14" s="21">
        <f t="shared" si="3"/>
        <v>76567</v>
      </c>
      <c r="L14" s="21">
        <f t="shared" si="4"/>
        <v>27313</v>
      </c>
      <c r="M14" s="20">
        <v>6953</v>
      </c>
      <c r="N14" s="20">
        <v>2426</v>
      </c>
      <c r="O14" s="20">
        <v>69614</v>
      </c>
      <c r="P14" s="20">
        <v>24887</v>
      </c>
      <c r="Q14" s="7"/>
      <c r="R14" s="7"/>
      <c r="S14" s="7"/>
      <c r="T14" s="7"/>
      <c r="U14" s="7"/>
      <c r="V14" s="7"/>
      <c r="W14" s="7"/>
      <c r="X14" s="7"/>
    </row>
    <row r="15" spans="1:24" s="3" customFormat="1" ht="16.5" customHeight="1">
      <c r="A15" s="4"/>
      <c r="B15" s="6" t="s">
        <v>29</v>
      </c>
      <c r="C15" s="18"/>
      <c r="D15" s="18"/>
      <c r="E15" s="18"/>
      <c r="F15" s="19"/>
      <c r="G15" s="20"/>
      <c r="H15" s="21"/>
      <c r="I15" s="19"/>
      <c r="J15" s="20"/>
      <c r="K15" s="21"/>
      <c r="L15" s="21"/>
      <c r="M15" s="20"/>
      <c r="N15" s="20"/>
      <c r="O15" s="20"/>
      <c r="P15" s="20"/>
      <c r="Q15" s="7"/>
      <c r="R15" s="7"/>
      <c r="S15" s="7"/>
      <c r="T15" s="7"/>
      <c r="U15" s="7"/>
      <c r="V15" s="7"/>
      <c r="W15" s="7"/>
      <c r="X15" s="7"/>
    </row>
    <row r="16" spans="1:24" ht="16.5" customHeight="1">
      <c r="A16" s="4">
        <v>8</v>
      </c>
      <c r="B16" s="4" t="s">
        <v>30</v>
      </c>
      <c r="C16" s="18">
        <v>301</v>
      </c>
      <c r="D16" s="18">
        <v>948533</v>
      </c>
      <c r="E16" s="18">
        <v>365375</v>
      </c>
      <c r="F16" s="19">
        <f t="shared" si="0"/>
        <v>38.520009319654669</v>
      </c>
      <c r="G16" s="20">
        <v>0</v>
      </c>
      <c r="H16" s="21">
        <f t="shared" si="1"/>
        <v>365375</v>
      </c>
      <c r="I16" s="19">
        <f t="shared" si="2"/>
        <v>38.520009319654669</v>
      </c>
      <c r="J16" s="20">
        <v>0</v>
      </c>
      <c r="K16" s="21">
        <f t="shared" si="3"/>
        <v>148856</v>
      </c>
      <c r="L16" s="21">
        <f t="shared" si="4"/>
        <v>71970</v>
      </c>
      <c r="M16" s="20">
        <v>8919</v>
      </c>
      <c r="N16" s="20">
        <v>3126</v>
      </c>
      <c r="O16" s="20">
        <v>139937</v>
      </c>
      <c r="P16" s="20">
        <v>68844</v>
      </c>
      <c r="Q16" s="7"/>
      <c r="R16" s="7"/>
      <c r="S16" s="7"/>
      <c r="T16" s="7"/>
      <c r="U16" s="7"/>
      <c r="V16" s="7"/>
      <c r="W16" s="7"/>
      <c r="X16" s="7"/>
    </row>
    <row r="17" spans="1:24" ht="16.5" customHeight="1">
      <c r="A17" s="4">
        <v>9</v>
      </c>
      <c r="B17" s="4" t="s">
        <v>31</v>
      </c>
      <c r="C17" s="18">
        <v>204</v>
      </c>
      <c r="D17" s="18">
        <v>706324</v>
      </c>
      <c r="E17" s="18">
        <v>277402</v>
      </c>
      <c r="F17" s="19">
        <f t="shared" si="0"/>
        <v>39.274044206341564</v>
      </c>
      <c r="G17" s="20">
        <v>14711</v>
      </c>
      <c r="H17" s="21">
        <f t="shared" si="1"/>
        <v>292113</v>
      </c>
      <c r="I17" s="19">
        <f t="shared" si="2"/>
        <v>41.356799429157157</v>
      </c>
      <c r="J17" s="20">
        <v>0</v>
      </c>
      <c r="K17" s="21">
        <f t="shared" si="3"/>
        <v>88467</v>
      </c>
      <c r="L17" s="21">
        <f t="shared" si="4"/>
        <v>59709</v>
      </c>
      <c r="M17" s="20">
        <v>9030</v>
      </c>
      <c r="N17" s="20">
        <v>4787</v>
      </c>
      <c r="O17" s="20">
        <v>79437</v>
      </c>
      <c r="P17" s="20">
        <v>54922</v>
      </c>
      <c r="Q17" s="7"/>
      <c r="R17" s="7"/>
      <c r="S17" s="7"/>
      <c r="T17" s="7"/>
      <c r="U17" s="7"/>
      <c r="V17" s="7"/>
      <c r="W17" s="7"/>
      <c r="X17" s="7"/>
    </row>
    <row r="18" spans="1:24" ht="16.5" customHeight="1">
      <c r="A18" s="4">
        <v>10</v>
      </c>
      <c r="B18" s="4" t="s">
        <v>32</v>
      </c>
      <c r="C18" s="18">
        <v>18</v>
      </c>
      <c r="D18" s="18">
        <v>38132</v>
      </c>
      <c r="E18" s="18">
        <v>5542</v>
      </c>
      <c r="F18" s="19">
        <f t="shared" si="0"/>
        <v>14.533724955418021</v>
      </c>
      <c r="G18" s="20">
        <v>0</v>
      </c>
      <c r="H18" s="21">
        <f t="shared" si="1"/>
        <v>5542</v>
      </c>
      <c r="I18" s="19">
        <f t="shared" si="2"/>
        <v>14.533724955418021</v>
      </c>
      <c r="J18" s="20">
        <v>0</v>
      </c>
      <c r="K18" s="21">
        <f t="shared" si="3"/>
        <v>0</v>
      </c>
      <c r="L18" s="21">
        <f t="shared" si="4"/>
        <v>0</v>
      </c>
      <c r="M18" s="20">
        <v>0</v>
      </c>
      <c r="N18" s="20">
        <v>0</v>
      </c>
      <c r="O18" s="20">
        <v>0</v>
      </c>
      <c r="P18" s="20">
        <v>0</v>
      </c>
      <c r="Q18" s="7"/>
      <c r="R18" s="7"/>
      <c r="S18" s="7"/>
      <c r="T18" s="7"/>
      <c r="U18" s="7"/>
      <c r="V18" s="7"/>
      <c r="W18" s="7"/>
      <c r="X18" s="7"/>
    </row>
    <row r="19" spans="1:24" ht="16.5" customHeight="1">
      <c r="A19" s="4">
        <v>11</v>
      </c>
      <c r="B19" s="4" t="s">
        <v>33</v>
      </c>
      <c r="C19" s="18">
        <v>13</v>
      </c>
      <c r="D19" s="18">
        <v>47449</v>
      </c>
      <c r="E19" s="18">
        <v>3781</v>
      </c>
      <c r="F19" s="19">
        <f t="shared" si="0"/>
        <v>7.9685557124491559</v>
      </c>
      <c r="G19" s="20">
        <v>0</v>
      </c>
      <c r="H19" s="21">
        <f t="shared" si="1"/>
        <v>3781</v>
      </c>
      <c r="I19" s="19">
        <f t="shared" si="2"/>
        <v>7.9685557124491559</v>
      </c>
      <c r="J19" s="20">
        <v>0</v>
      </c>
      <c r="K19" s="21">
        <f t="shared" si="3"/>
        <v>0</v>
      </c>
      <c r="L19" s="21">
        <f t="shared" si="4"/>
        <v>0</v>
      </c>
      <c r="M19" s="20">
        <v>0</v>
      </c>
      <c r="N19" s="20">
        <v>0</v>
      </c>
      <c r="O19" s="20">
        <v>0</v>
      </c>
      <c r="P19" s="20">
        <v>0</v>
      </c>
      <c r="Q19" s="7"/>
      <c r="R19" s="7"/>
      <c r="S19" s="7"/>
      <c r="T19" s="7"/>
      <c r="U19" s="7"/>
      <c r="V19" s="7"/>
      <c r="W19" s="7"/>
      <c r="X19" s="7"/>
    </row>
    <row r="20" spans="1:24" ht="16.5" customHeight="1">
      <c r="A20" s="4">
        <v>12</v>
      </c>
      <c r="B20" s="4" t="s">
        <v>34</v>
      </c>
      <c r="C20" s="18">
        <v>29</v>
      </c>
      <c r="D20" s="18">
        <v>63088</v>
      </c>
      <c r="E20" s="18">
        <v>18557</v>
      </c>
      <c r="F20" s="19">
        <f t="shared" si="0"/>
        <v>29.414468678671064</v>
      </c>
      <c r="G20" s="20">
        <v>17671</v>
      </c>
      <c r="H20" s="21">
        <f t="shared" si="1"/>
        <v>36228</v>
      </c>
      <c r="I20" s="19">
        <f t="shared" si="2"/>
        <v>57.424549835150899</v>
      </c>
      <c r="J20" s="20">
        <v>12968</v>
      </c>
      <c r="K20" s="21">
        <f t="shared" si="3"/>
        <v>1284</v>
      </c>
      <c r="L20" s="21">
        <f t="shared" si="4"/>
        <v>860</v>
      </c>
      <c r="M20" s="20">
        <v>0</v>
      </c>
      <c r="N20" s="20">
        <v>0</v>
      </c>
      <c r="O20" s="20">
        <v>1284</v>
      </c>
      <c r="P20" s="20">
        <v>860</v>
      </c>
      <c r="Q20" s="7"/>
      <c r="R20" s="7"/>
      <c r="S20" s="7"/>
      <c r="T20" s="7"/>
      <c r="U20" s="7"/>
      <c r="V20" s="7"/>
      <c r="W20" s="7"/>
      <c r="X20" s="7"/>
    </row>
    <row r="21" spans="1:24" ht="16.5" customHeight="1">
      <c r="A21" s="4">
        <v>13</v>
      </c>
      <c r="B21" s="4" t="s">
        <v>35</v>
      </c>
      <c r="C21" s="18">
        <v>36</v>
      </c>
      <c r="D21" s="18">
        <v>49434</v>
      </c>
      <c r="E21" s="18">
        <v>15389</v>
      </c>
      <c r="F21" s="19">
        <f t="shared" si="0"/>
        <v>31.130396083667112</v>
      </c>
      <c r="G21" s="20">
        <v>0</v>
      </c>
      <c r="H21" s="21">
        <f t="shared" si="1"/>
        <v>15389</v>
      </c>
      <c r="I21" s="19">
        <f t="shared" si="2"/>
        <v>31.130396083667112</v>
      </c>
      <c r="J21" s="20">
        <v>0</v>
      </c>
      <c r="K21" s="21">
        <f t="shared" si="3"/>
        <v>528</v>
      </c>
      <c r="L21" s="21">
        <f t="shared" si="4"/>
        <v>618</v>
      </c>
      <c r="M21" s="20">
        <v>0</v>
      </c>
      <c r="N21" s="20">
        <v>0</v>
      </c>
      <c r="O21" s="20">
        <v>528</v>
      </c>
      <c r="P21" s="20">
        <v>618</v>
      </c>
      <c r="Q21" s="7"/>
      <c r="R21" s="7"/>
      <c r="S21" s="7"/>
      <c r="T21" s="7"/>
      <c r="U21" s="7"/>
      <c r="V21" s="7"/>
      <c r="W21" s="7"/>
      <c r="X21" s="7"/>
    </row>
    <row r="22" spans="1:24" ht="16.5" customHeight="1">
      <c r="A22" s="4">
        <v>14</v>
      </c>
      <c r="B22" s="4" t="s">
        <v>36</v>
      </c>
      <c r="C22" s="18">
        <v>45</v>
      </c>
      <c r="D22" s="18">
        <v>205578</v>
      </c>
      <c r="E22" s="18">
        <v>124540</v>
      </c>
      <c r="F22" s="19">
        <f t="shared" si="0"/>
        <v>60.580412300927144</v>
      </c>
      <c r="G22" s="20">
        <v>0</v>
      </c>
      <c r="H22" s="21">
        <f t="shared" si="1"/>
        <v>124540</v>
      </c>
      <c r="I22" s="19">
        <f t="shared" si="2"/>
        <v>60.580412300927144</v>
      </c>
      <c r="J22" s="20">
        <v>19650</v>
      </c>
      <c r="K22" s="21">
        <f t="shared" si="3"/>
        <v>7137</v>
      </c>
      <c r="L22" s="21">
        <f t="shared" si="4"/>
        <v>4607</v>
      </c>
      <c r="M22" s="20">
        <v>421</v>
      </c>
      <c r="N22" s="20">
        <v>186</v>
      </c>
      <c r="O22" s="20">
        <v>6716</v>
      </c>
      <c r="P22" s="20">
        <v>4421</v>
      </c>
      <c r="Q22" s="7"/>
      <c r="R22" s="7"/>
      <c r="S22" s="7"/>
      <c r="T22" s="7"/>
      <c r="U22" s="7"/>
      <c r="V22" s="7"/>
      <c r="W22" s="7"/>
      <c r="X22" s="7"/>
    </row>
    <row r="23" spans="1:24" ht="16.5" customHeight="1">
      <c r="A23" s="4">
        <v>15</v>
      </c>
      <c r="B23" s="4" t="s">
        <v>37</v>
      </c>
      <c r="C23" s="18">
        <v>52</v>
      </c>
      <c r="D23" s="18">
        <v>249586</v>
      </c>
      <c r="E23" s="18">
        <v>105360</v>
      </c>
      <c r="F23" s="19">
        <f t="shared" si="0"/>
        <v>42.213906228714748</v>
      </c>
      <c r="G23" s="20">
        <v>20006</v>
      </c>
      <c r="H23" s="21">
        <f t="shared" si="1"/>
        <v>125366</v>
      </c>
      <c r="I23" s="19">
        <f t="shared" si="2"/>
        <v>50.229580184786009</v>
      </c>
      <c r="J23" s="20">
        <v>0</v>
      </c>
      <c r="K23" s="21">
        <f t="shared" si="3"/>
        <v>1279</v>
      </c>
      <c r="L23" s="21">
        <f t="shared" si="4"/>
        <v>820</v>
      </c>
      <c r="M23" s="20">
        <v>47</v>
      </c>
      <c r="N23" s="20">
        <v>28</v>
      </c>
      <c r="O23" s="20">
        <v>1232</v>
      </c>
      <c r="P23" s="20">
        <v>792</v>
      </c>
      <c r="Q23" s="7"/>
      <c r="R23" s="7"/>
      <c r="S23" s="7"/>
      <c r="T23" s="7"/>
      <c r="U23" s="7"/>
      <c r="V23" s="7"/>
      <c r="W23" s="7"/>
      <c r="X23" s="7"/>
    </row>
    <row r="24" spans="1:24" ht="16.5" customHeight="1">
      <c r="A24" s="4">
        <v>16</v>
      </c>
      <c r="B24" s="4" t="s">
        <v>38</v>
      </c>
      <c r="C24" s="18">
        <v>40</v>
      </c>
      <c r="D24" s="18">
        <v>92416</v>
      </c>
      <c r="E24" s="18">
        <v>41709</v>
      </c>
      <c r="F24" s="19">
        <f t="shared" si="0"/>
        <v>45.1317953601108</v>
      </c>
      <c r="G24" s="20">
        <v>0</v>
      </c>
      <c r="H24" s="21">
        <f t="shared" si="1"/>
        <v>41709</v>
      </c>
      <c r="I24" s="19">
        <f t="shared" si="2"/>
        <v>45.1317953601108</v>
      </c>
      <c r="J24" s="20">
        <v>0</v>
      </c>
      <c r="K24" s="21">
        <f t="shared" si="3"/>
        <v>2993</v>
      </c>
      <c r="L24" s="21">
        <f t="shared" si="4"/>
        <v>4975</v>
      </c>
      <c r="M24" s="20">
        <v>71</v>
      </c>
      <c r="N24" s="20">
        <v>95</v>
      </c>
      <c r="O24" s="20">
        <v>2922</v>
      </c>
      <c r="P24" s="20">
        <v>4880</v>
      </c>
      <c r="Q24" s="7"/>
      <c r="R24" s="7"/>
      <c r="S24" s="7"/>
      <c r="T24" s="7"/>
      <c r="U24" s="7"/>
      <c r="V24" s="7"/>
      <c r="W24" s="7"/>
      <c r="X24" s="7"/>
    </row>
    <row r="25" spans="1:24" ht="16.5" customHeight="1">
      <c r="A25" s="4">
        <v>17</v>
      </c>
      <c r="B25" s="4" t="s">
        <v>39</v>
      </c>
      <c r="C25" s="18">
        <v>9</v>
      </c>
      <c r="D25" s="18">
        <v>19690</v>
      </c>
      <c r="E25" s="18">
        <v>7985</v>
      </c>
      <c r="F25" s="19">
        <f t="shared" si="0"/>
        <v>40.553580497714577</v>
      </c>
      <c r="G25" s="20">
        <v>14068</v>
      </c>
      <c r="H25" s="21">
        <f t="shared" si="1"/>
        <v>22053</v>
      </c>
      <c r="I25" s="19">
        <f t="shared" si="2"/>
        <v>112.0010157440325</v>
      </c>
      <c r="J25" s="20">
        <v>0</v>
      </c>
      <c r="K25" s="21">
        <f t="shared" si="3"/>
        <v>12</v>
      </c>
      <c r="L25" s="21">
        <f t="shared" si="4"/>
        <v>17</v>
      </c>
      <c r="M25" s="20">
        <v>0</v>
      </c>
      <c r="N25" s="20">
        <v>0</v>
      </c>
      <c r="O25" s="20">
        <v>12</v>
      </c>
      <c r="P25" s="20">
        <v>17</v>
      </c>
      <c r="Q25" s="7"/>
      <c r="R25" s="7"/>
      <c r="S25" s="7"/>
      <c r="T25" s="7"/>
      <c r="U25" s="7"/>
      <c r="V25" s="7"/>
      <c r="W25" s="7"/>
      <c r="X25" s="7"/>
    </row>
    <row r="26" spans="1:24" ht="16.5" customHeight="1">
      <c r="A26" s="4">
        <v>18</v>
      </c>
      <c r="B26" s="4" t="s">
        <v>40</v>
      </c>
      <c r="C26" s="18">
        <v>55</v>
      </c>
      <c r="D26" s="18">
        <v>101193</v>
      </c>
      <c r="E26" s="18">
        <v>40591</v>
      </c>
      <c r="F26" s="19">
        <f t="shared" si="0"/>
        <v>40.112458371626495</v>
      </c>
      <c r="G26" s="20">
        <v>0</v>
      </c>
      <c r="H26" s="21">
        <f t="shared" si="1"/>
        <v>40591</v>
      </c>
      <c r="I26" s="19">
        <f t="shared" si="2"/>
        <v>40.112458371626495</v>
      </c>
      <c r="J26" s="20">
        <v>0</v>
      </c>
      <c r="K26" s="21">
        <f t="shared" si="3"/>
        <v>6505</v>
      </c>
      <c r="L26" s="21">
        <f t="shared" si="4"/>
        <v>4232</v>
      </c>
      <c r="M26" s="20">
        <v>2251</v>
      </c>
      <c r="N26" s="20">
        <v>1113</v>
      </c>
      <c r="O26" s="20">
        <v>4254</v>
      </c>
      <c r="P26" s="20">
        <v>3119</v>
      </c>
      <c r="Q26" s="7"/>
      <c r="R26" s="7"/>
      <c r="S26" s="7"/>
      <c r="T26" s="7"/>
      <c r="U26" s="7"/>
      <c r="V26" s="7"/>
      <c r="W26" s="7"/>
      <c r="X26" s="7"/>
    </row>
    <row r="27" spans="1:24" ht="16.5" customHeight="1">
      <c r="A27" s="4">
        <v>19</v>
      </c>
      <c r="B27" s="4" t="s">
        <v>41</v>
      </c>
      <c r="C27" s="18">
        <v>92</v>
      </c>
      <c r="D27" s="18">
        <v>229759</v>
      </c>
      <c r="E27" s="18">
        <v>118579</v>
      </c>
      <c r="F27" s="19">
        <f t="shared" si="0"/>
        <v>51.610165434215851</v>
      </c>
      <c r="G27" s="20">
        <v>0</v>
      </c>
      <c r="H27" s="21">
        <f t="shared" si="1"/>
        <v>118579</v>
      </c>
      <c r="I27" s="19">
        <f t="shared" si="2"/>
        <v>51.610165434215851</v>
      </c>
      <c r="J27" s="20">
        <v>0</v>
      </c>
      <c r="K27" s="21">
        <f t="shared" si="3"/>
        <v>22830</v>
      </c>
      <c r="L27" s="21">
        <f t="shared" si="4"/>
        <v>11285</v>
      </c>
      <c r="M27" s="20">
        <v>6146</v>
      </c>
      <c r="N27" s="20">
        <v>3280</v>
      </c>
      <c r="O27" s="20">
        <v>16684</v>
      </c>
      <c r="P27" s="20">
        <v>8005</v>
      </c>
      <c r="Q27" s="7"/>
      <c r="R27" s="7"/>
      <c r="S27" s="7"/>
      <c r="T27" s="7"/>
      <c r="U27" s="7"/>
      <c r="V27" s="7"/>
      <c r="W27" s="7"/>
      <c r="X27" s="7"/>
    </row>
    <row r="28" spans="1:24" ht="16.5" customHeight="1">
      <c r="A28" s="4">
        <v>20</v>
      </c>
      <c r="B28" s="4" t="s">
        <v>42</v>
      </c>
      <c r="C28" s="18">
        <v>17</v>
      </c>
      <c r="D28" s="18">
        <v>44796</v>
      </c>
      <c r="E28" s="18">
        <v>11502</v>
      </c>
      <c r="F28" s="19">
        <f t="shared" si="0"/>
        <v>25.676399678542726</v>
      </c>
      <c r="G28" s="20">
        <v>0</v>
      </c>
      <c r="H28" s="21">
        <f t="shared" si="1"/>
        <v>11502</v>
      </c>
      <c r="I28" s="19">
        <f t="shared" si="2"/>
        <v>25.676399678542726</v>
      </c>
      <c r="J28" s="20">
        <v>0</v>
      </c>
      <c r="K28" s="21">
        <f t="shared" si="3"/>
        <v>349</v>
      </c>
      <c r="L28" s="21">
        <f t="shared" si="4"/>
        <v>306</v>
      </c>
      <c r="M28" s="20">
        <v>27</v>
      </c>
      <c r="N28" s="20">
        <v>17</v>
      </c>
      <c r="O28" s="20">
        <v>322</v>
      </c>
      <c r="P28" s="20">
        <v>289</v>
      </c>
      <c r="Q28" s="7"/>
      <c r="R28" s="7"/>
      <c r="S28" s="7"/>
      <c r="T28" s="7"/>
      <c r="U28" s="7"/>
      <c r="V28" s="7"/>
      <c r="W28" s="7"/>
      <c r="X28" s="7"/>
    </row>
    <row r="29" spans="1:24" ht="16.5" customHeight="1">
      <c r="A29" s="4">
        <v>21</v>
      </c>
      <c r="B29" s="4" t="s">
        <v>43</v>
      </c>
      <c r="C29" s="18">
        <v>46</v>
      </c>
      <c r="D29" s="18">
        <v>132283</v>
      </c>
      <c r="E29" s="18">
        <v>55652</v>
      </c>
      <c r="F29" s="19">
        <f t="shared" si="0"/>
        <v>42.070409652033895</v>
      </c>
      <c r="G29" s="20">
        <v>0</v>
      </c>
      <c r="H29" s="21">
        <f t="shared" si="1"/>
        <v>55652</v>
      </c>
      <c r="I29" s="19">
        <f t="shared" si="2"/>
        <v>42.070409652033895</v>
      </c>
      <c r="J29" s="20">
        <v>0</v>
      </c>
      <c r="K29" s="21">
        <f t="shared" si="3"/>
        <v>984</v>
      </c>
      <c r="L29" s="21">
        <f t="shared" si="4"/>
        <v>1041</v>
      </c>
      <c r="M29" s="20">
        <v>0</v>
      </c>
      <c r="N29" s="20">
        <v>0</v>
      </c>
      <c r="O29" s="20">
        <v>984</v>
      </c>
      <c r="P29" s="20">
        <v>1041</v>
      </c>
      <c r="Q29" s="7"/>
      <c r="R29" s="7"/>
      <c r="S29" s="7"/>
      <c r="T29" s="7"/>
      <c r="U29" s="7"/>
      <c r="V29" s="7"/>
      <c r="W29" s="7"/>
      <c r="X29" s="7"/>
    </row>
    <row r="30" spans="1:24" s="3" customFormat="1" ht="16.5" customHeight="1">
      <c r="A30" s="4"/>
      <c r="B30" s="6" t="s">
        <v>44</v>
      </c>
      <c r="C30" s="18"/>
      <c r="D30" s="18"/>
      <c r="E30" s="18"/>
      <c r="F30" s="19"/>
      <c r="G30" s="20"/>
      <c r="H30" s="21"/>
      <c r="I30" s="19"/>
      <c r="J30" s="20"/>
      <c r="K30" s="21"/>
      <c r="L30" s="21"/>
      <c r="M30" s="20"/>
      <c r="N30" s="20"/>
      <c r="O30" s="20"/>
      <c r="P30" s="20"/>
      <c r="Q30" s="7"/>
      <c r="R30" s="7"/>
      <c r="S30" s="7"/>
      <c r="T30" s="7"/>
      <c r="U30" s="7"/>
      <c r="V30" s="7"/>
      <c r="W30" s="7"/>
      <c r="X30" s="7"/>
    </row>
    <row r="31" spans="1:24" ht="16.5" customHeight="1">
      <c r="A31" s="4">
        <v>22</v>
      </c>
      <c r="B31" s="4" t="s">
        <v>45</v>
      </c>
      <c r="C31" s="18">
        <v>13</v>
      </c>
      <c r="D31" s="18">
        <v>30670</v>
      </c>
      <c r="E31" s="18">
        <v>17167</v>
      </c>
      <c r="F31" s="19">
        <f t="shared" si="0"/>
        <v>55.973263775676557</v>
      </c>
      <c r="G31" s="20">
        <v>7732</v>
      </c>
      <c r="H31" s="21">
        <f t="shared" si="1"/>
        <v>24899</v>
      </c>
      <c r="I31" s="19">
        <f t="shared" si="2"/>
        <v>81.18356700358656</v>
      </c>
      <c r="J31" s="20">
        <v>0</v>
      </c>
      <c r="K31" s="21">
        <f t="shared" si="3"/>
        <v>24</v>
      </c>
      <c r="L31" s="21">
        <f t="shared" si="4"/>
        <v>9</v>
      </c>
      <c r="M31" s="20">
        <v>0</v>
      </c>
      <c r="N31" s="20">
        <v>0</v>
      </c>
      <c r="O31" s="20">
        <v>24</v>
      </c>
      <c r="P31" s="20">
        <v>9</v>
      </c>
      <c r="Q31" s="7"/>
      <c r="R31" s="7"/>
      <c r="S31" s="7"/>
      <c r="T31" s="7"/>
      <c r="U31" s="7"/>
      <c r="V31" s="7"/>
      <c r="W31" s="7"/>
      <c r="X31" s="7"/>
    </row>
    <row r="32" spans="1:24" ht="16.5" customHeight="1">
      <c r="A32" s="4">
        <v>23</v>
      </c>
      <c r="B32" s="4" t="s">
        <v>46</v>
      </c>
      <c r="C32" s="18">
        <v>3</v>
      </c>
      <c r="D32" s="18">
        <v>6512</v>
      </c>
      <c r="E32" s="18">
        <v>3825</v>
      </c>
      <c r="F32" s="19">
        <f t="shared" si="0"/>
        <v>58.737714987714988</v>
      </c>
      <c r="G32" s="20">
        <v>0</v>
      </c>
      <c r="H32" s="21">
        <f t="shared" si="1"/>
        <v>3825</v>
      </c>
      <c r="I32" s="19">
        <f t="shared" si="2"/>
        <v>58.737714987714988</v>
      </c>
      <c r="J32" s="20">
        <v>0</v>
      </c>
      <c r="K32" s="21">
        <f t="shared" si="3"/>
        <v>0</v>
      </c>
      <c r="L32" s="21">
        <f t="shared" si="4"/>
        <v>0</v>
      </c>
      <c r="M32" s="20">
        <v>0</v>
      </c>
      <c r="N32" s="20">
        <v>0</v>
      </c>
      <c r="O32" s="20">
        <v>0</v>
      </c>
      <c r="P32" s="20">
        <v>0</v>
      </c>
      <c r="Q32" s="7"/>
      <c r="R32" s="7"/>
      <c r="S32" s="7"/>
      <c r="T32" s="7"/>
      <c r="U32" s="7"/>
      <c r="V32" s="7"/>
      <c r="W32" s="7"/>
      <c r="X32" s="7"/>
    </row>
    <row r="33" spans="1:24" s="12" customFormat="1" ht="16.5" customHeight="1">
      <c r="A33" s="4">
        <v>24</v>
      </c>
      <c r="B33" s="4" t="s">
        <v>47</v>
      </c>
      <c r="C33" s="18">
        <v>1</v>
      </c>
      <c r="D33" s="18">
        <v>480</v>
      </c>
      <c r="E33" s="18">
        <v>333</v>
      </c>
      <c r="F33" s="19">
        <f t="shared" si="0"/>
        <v>69.375</v>
      </c>
      <c r="G33" s="20">
        <v>0</v>
      </c>
      <c r="H33" s="21">
        <f>SUM(G33+E33)</f>
        <v>333</v>
      </c>
      <c r="I33" s="19">
        <f>(H33*100)/D33</f>
        <v>69.375</v>
      </c>
      <c r="J33" s="20">
        <v>0</v>
      </c>
      <c r="K33" s="21">
        <f>SUM(M33+O33)</f>
        <v>0</v>
      </c>
      <c r="L33" s="21">
        <f>SUM(N33+P33)</f>
        <v>0</v>
      </c>
      <c r="M33" s="20">
        <v>0</v>
      </c>
      <c r="N33" s="20">
        <v>0</v>
      </c>
      <c r="O33" s="20">
        <v>0</v>
      </c>
      <c r="P33" s="20">
        <v>0</v>
      </c>
      <c r="Q33" s="7"/>
      <c r="R33" s="7"/>
      <c r="S33" s="7"/>
      <c r="T33" s="7"/>
      <c r="U33" s="7"/>
      <c r="V33" s="7"/>
      <c r="W33" s="7"/>
      <c r="X33" s="7"/>
    </row>
    <row r="34" spans="1:24" s="3" customFormat="1" ht="16.5" customHeight="1">
      <c r="A34" s="4"/>
      <c r="B34" s="6" t="s">
        <v>29</v>
      </c>
      <c r="C34" s="18"/>
      <c r="D34" s="18"/>
      <c r="E34" s="18"/>
      <c r="F34" s="19"/>
      <c r="G34" s="20"/>
      <c r="H34" s="21"/>
      <c r="I34" s="19"/>
      <c r="J34" s="20"/>
      <c r="K34" s="21"/>
      <c r="L34" s="21"/>
      <c r="M34" s="20"/>
      <c r="N34" s="20"/>
      <c r="O34" s="20"/>
      <c r="P34" s="20"/>
      <c r="Q34" s="7"/>
      <c r="R34" s="7"/>
      <c r="S34" s="7"/>
      <c r="T34" s="7"/>
      <c r="U34" s="7"/>
      <c r="V34" s="7"/>
      <c r="W34" s="7"/>
      <c r="X34" s="7"/>
    </row>
    <row r="35" spans="1:24" ht="16.5" customHeight="1">
      <c r="A35" s="4">
        <v>25</v>
      </c>
      <c r="B35" s="4" t="s">
        <v>48</v>
      </c>
      <c r="C35" s="18">
        <v>59</v>
      </c>
      <c r="D35" s="18">
        <v>206398</v>
      </c>
      <c r="E35" s="18">
        <v>41435</v>
      </c>
      <c r="F35" s="19">
        <f t="shared" si="0"/>
        <v>20.075291427242512</v>
      </c>
      <c r="G35" s="20">
        <v>54875</v>
      </c>
      <c r="H35" s="21">
        <f t="shared" si="1"/>
        <v>96310</v>
      </c>
      <c r="I35" s="19">
        <f t="shared" si="2"/>
        <v>46.662273859242823</v>
      </c>
      <c r="J35" s="20">
        <v>0</v>
      </c>
      <c r="K35" s="21">
        <f t="shared" si="3"/>
        <v>840</v>
      </c>
      <c r="L35" s="21">
        <f t="shared" si="4"/>
        <v>1387</v>
      </c>
      <c r="M35" s="20">
        <v>0</v>
      </c>
      <c r="N35" s="20">
        <v>0</v>
      </c>
      <c r="O35" s="20">
        <v>840</v>
      </c>
      <c r="P35" s="20">
        <v>1387</v>
      </c>
      <c r="Q35" s="7"/>
      <c r="R35" s="7"/>
      <c r="S35" s="7"/>
      <c r="T35" s="7"/>
      <c r="U35" s="7"/>
      <c r="V35" s="7"/>
      <c r="W35" s="7"/>
      <c r="X35" s="7"/>
    </row>
    <row r="36" spans="1:24" ht="16.5" customHeight="1">
      <c r="A36" s="4">
        <v>26</v>
      </c>
      <c r="B36" s="4" t="s">
        <v>49</v>
      </c>
      <c r="C36" s="18">
        <v>6</v>
      </c>
      <c r="D36" s="18">
        <v>14651</v>
      </c>
      <c r="E36" s="18">
        <v>1810</v>
      </c>
      <c r="F36" s="19">
        <f t="shared" si="0"/>
        <v>12.354105521807385</v>
      </c>
      <c r="G36" s="20">
        <v>10437</v>
      </c>
      <c r="H36" s="21">
        <f t="shared" si="1"/>
        <v>12247</v>
      </c>
      <c r="I36" s="19">
        <f t="shared" si="2"/>
        <v>83.591563715787316</v>
      </c>
      <c r="J36" s="20">
        <v>195</v>
      </c>
      <c r="K36" s="21">
        <f t="shared" si="3"/>
        <v>0</v>
      </c>
      <c r="L36" s="21">
        <f t="shared" si="4"/>
        <v>0</v>
      </c>
      <c r="M36" s="20">
        <v>0</v>
      </c>
      <c r="N36" s="20">
        <v>0</v>
      </c>
      <c r="O36" s="20">
        <v>0</v>
      </c>
      <c r="P36" s="20">
        <v>0</v>
      </c>
      <c r="Q36" s="7"/>
      <c r="R36" s="7"/>
      <c r="S36" s="7"/>
      <c r="T36" s="7"/>
      <c r="U36" s="7"/>
      <c r="V36" s="7"/>
      <c r="W36" s="7"/>
      <c r="X36" s="7"/>
    </row>
    <row r="37" spans="1:24" ht="16.5" customHeight="1">
      <c r="A37" s="4">
        <v>27</v>
      </c>
      <c r="B37" s="4" t="s">
        <v>50</v>
      </c>
      <c r="C37" s="18">
        <v>1</v>
      </c>
      <c r="D37" s="18">
        <v>5623</v>
      </c>
      <c r="E37" s="18">
        <v>1694</v>
      </c>
      <c r="F37" s="19">
        <f t="shared" si="0"/>
        <v>30.126267117197226</v>
      </c>
      <c r="G37" s="20">
        <v>0</v>
      </c>
      <c r="H37" s="21">
        <f t="shared" si="1"/>
        <v>1694</v>
      </c>
      <c r="I37" s="19">
        <f t="shared" si="2"/>
        <v>30.126267117197226</v>
      </c>
      <c r="J37" s="20">
        <v>0</v>
      </c>
      <c r="K37" s="21">
        <f t="shared" si="3"/>
        <v>0</v>
      </c>
      <c r="L37" s="21">
        <f t="shared" si="4"/>
        <v>0</v>
      </c>
      <c r="M37" s="20">
        <v>0</v>
      </c>
      <c r="N37" s="20">
        <v>0</v>
      </c>
      <c r="O37" s="20">
        <v>0</v>
      </c>
      <c r="P37" s="20">
        <v>0</v>
      </c>
      <c r="Q37" s="7"/>
      <c r="R37" s="7"/>
      <c r="S37" s="7"/>
      <c r="T37" s="7"/>
      <c r="U37" s="7"/>
      <c r="V37" s="7"/>
      <c r="W37" s="7"/>
      <c r="X37" s="7"/>
    </row>
    <row r="38" spans="1:24" ht="16.5" customHeight="1">
      <c r="A38" s="4">
        <v>28</v>
      </c>
      <c r="B38" s="4" t="s">
        <v>51</v>
      </c>
      <c r="C38" s="18">
        <v>1</v>
      </c>
      <c r="D38" s="18">
        <v>14137</v>
      </c>
      <c r="E38" s="18">
        <v>1606</v>
      </c>
      <c r="F38" s="19">
        <f t="shared" si="0"/>
        <v>11.36026030982528</v>
      </c>
      <c r="G38" s="20">
        <v>0</v>
      </c>
      <c r="H38" s="21">
        <f t="shared" si="1"/>
        <v>1606</v>
      </c>
      <c r="I38" s="19">
        <f t="shared" si="2"/>
        <v>11.36026030982528</v>
      </c>
      <c r="J38" s="20">
        <v>0</v>
      </c>
      <c r="K38" s="21">
        <f t="shared" si="3"/>
        <v>0</v>
      </c>
      <c r="L38" s="21">
        <f t="shared" si="4"/>
        <v>0</v>
      </c>
      <c r="M38" s="20">
        <v>0</v>
      </c>
      <c r="N38" s="20">
        <v>0</v>
      </c>
      <c r="O38" s="20">
        <v>0</v>
      </c>
      <c r="P38" s="20">
        <v>0</v>
      </c>
      <c r="Q38" s="7"/>
      <c r="R38" s="7"/>
      <c r="S38" s="7"/>
      <c r="T38" s="7"/>
      <c r="U38" s="7"/>
      <c r="V38" s="7"/>
      <c r="W38" s="7"/>
      <c r="X38" s="7"/>
    </row>
    <row r="39" spans="1:24" ht="16.5" customHeight="1">
      <c r="A39" s="4">
        <v>29</v>
      </c>
      <c r="B39" s="4" t="s">
        <v>52</v>
      </c>
      <c r="C39" s="18">
        <v>2</v>
      </c>
      <c r="D39" s="18">
        <v>8157</v>
      </c>
      <c r="E39" s="18">
        <v>105</v>
      </c>
      <c r="F39" s="19">
        <f t="shared" si="0"/>
        <v>1.2872379551305626</v>
      </c>
      <c r="G39" s="20">
        <v>0</v>
      </c>
      <c r="H39" s="21">
        <f t="shared" si="1"/>
        <v>105</v>
      </c>
      <c r="I39" s="19">
        <f t="shared" si="2"/>
        <v>1.2872379551305626</v>
      </c>
      <c r="J39" s="20">
        <v>0</v>
      </c>
      <c r="K39" s="21">
        <f t="shared" si="3"/>
        <v>0</v>
      </c>
      <c r="L39" s="21">
        <f t="shared" si="4"/>
        <v>0</v>
      </c>
      <c r="M39" s="20">
        <v>0</v>
      </c>
      <c r="N39" s="20">
        <v>0</v>
      </c>
      <c r="O39" s="20">
        <v>0</v>
      </c>
      <c r="P39" s="20">
        <v>0</v>
      </c>
      <c r="Q39" s="7"/>
      <c r="R39" s="7"/>
      <c r="S39" s="7"/>
      <c r="T39" s="7"/>
      <c r="U39" s="7"/>
      <c r="V39" s="7"/>
      <c r="W39" s="7"/>
      <c r="X39" s="7"/>
    </row>
    <row r="40" spans="1:24" ht="16.5" customHeight="1">
      <c r="A40" s="4">
        <v>30</v>
      </c>
      <c r="B40" s="4" t="s">
        <v>53</v>
      </c>
      <c r="C40" s="18">
        <v>55</v>
      </c>
      <c r="D40" s="18">
        <v>304070</v>
      </c>
      <c r="E40" s="18">
        <v>79213</v>
      </c>
      <c r="F40" s="19">
        <f t="shared" si="0"/>
        <v>26.050909330088466</v>
      </c>
      <c r="G40" s="20">
        <v>70862</v>
      </c>
      <c r="H40" s="21">
        <f t="shared" si="1"/>
        <v>150075</v>
      </c>
      <c r="I40" s="19">
        <f t="shared" si="2"/>
        <v>49.355411582859212</v>
      </c>
      <c r="J40" s="20">
        <v>0</v>
      </c>
      <c r="K40" s="21">
        <f t="shared" si="3"/>
        <v>1713</v>
      </c>
      <c r="L40" s="21">
        <f t="shared" si="4"/>
        <v>2326</v>
      </c>
      <c r="M40" s="20">
        <v>43</v>
      </c>
      <c r="N40" s="20">
        <v>54</v>
      </c>
      <c r="O40" s="20">
        <v>1670</v>
      </c>
      <c r="P40" s="20">
        <v>2272</v>
      </c>
      <c r="Q40" s="7"/>
      <c r="R40" s="7"/>
      <c r="S40" s="7"/>
      <c r="T40" s="7"/>
      <c r="U40" s="7"/>
      <c r="V40" s="7"/>
      <c r="W40" s="7"/>
      <c r="X40" s="7"/>
    </row>
    <row r="41" spans="1:24" ht="16.5" customHeight="1">
      <c r="A41" s="4">
        <v>31</v>
      </c>
      <c r="B41" s="4" t="s">
        <v>54</v>
      </c>
      <c r="C41" s="18">
        <v>64</v>
      </c>
      <c r="D41" s="18">
        <v>254246</v>
      </c>
      <c r="E41" s="18">
        <v>122329</v>
      </c>
      <c r="F41" s="19">
        <f t="shared" si="0"/>
        <v>48.114424612383281</v>
      </c>
      <c r="G41" s="20">
        <v>0</v>
      </c>
      <c r="H41" s="21">
        <f t="shared" si="1"/>
        <v>122329</v>
      </c>
      <c r="I41" s="19">
        <f t="shared" si="2"/>
        <v>48.114424612383281</v>
      </c>
      <c r="J41" s="20">
        <v>0</v>
      </c>
      <c r="K41" s="21">
        <f t="shared" si="3"/>
        <v>194</v>
      </c>
      <c r="L41" s="21">
        <f t="shared" si="4"/>
        <v>1856</v>
      </c>
      <c r="M41" s="20">
        <v>0</v>
      </c>
      <c r="N41" s="20">
        <v>0</v>
      </c>
      <c r="O41" s="20">
        <v>194</v>
      </c>
      <c r="P41" s="20">
        <v>1856</v>
      </c>
      <c r="Q41" s="7"/>
      <c r="R41" s="7"/>
      <c r="S41" s="7"/>
      <c r="T41" s="7"/>
      <c r="U41" s="7"/>
      <c r="V41" s="7"/>
      <c r="W41" s="7"/>
      <c r="X41" s="7"/>
    </row>
    <row r="42" spans="1:24" ht="16.5" customHeight="1">
      <c r="A42" s="4">
        <v>32</v>
      </c>
      <c r="B42" s="4" t="s">
        <v>55</v>
      </c>
      <c r="C42" s="18">
        <v>15</v>
      </c>
      <c r="D42" s="18">
        <v>85070</v>
      </c>
      <c r="E42" s="18">
        <v>36040</v>
      </c>
      <c r="F42" s="19">
        <f t="shared" si="0"/>
        <v>42.365111084988833</v>
      </c>
      <c r="G42" s="20">
        <v>0</v>
      </c>
      <c r="H42" s="21">
        <f t="shared" si="1"/>
        <v>36040</v>
      </c>
      <c r="I42" s="19">
        <f t="shared" si="2"/>
        <v>42.365111084988833</v>
      </c>
      <c r="J42" s="20">
        <v>0</v>
      </c>
      <c r="K42" s="21">
        <f t="shared" si="3"/>
        <v>0</v>
      </c>
      <c r="L42" s="21">
        <f t="shared" si="4"/>
        <v>0</v>
      </c>
      <c r="M42" s="20">
        <v>0</v>
      </c>
      <c r="N42" s="20">
        <v>0</v>
      </c>
      <c r="O42" s="20">
        <v>0</v>
      </c>
      <c r="P42" s="20">
        <v>0</v>
      </c>
      <c r="Q42" s="7"/>
      <c r="R42" s="7"/>
      <c r="S42" s="7"/>
      <c r="T42" s="7"/>
      <c r="U42" s="7"/>
      <c r="V42" s="7"/>
      <c r="W42" s="7"/>
      <c r="X42" s="7"/>
    </row>
    <row r="43" spans="1:24" ht="16.5" customHeight="1">
      <c r="A43" s="4">
        <v>33</v>
      </c>
      <c r="B43" s="4" t="s">
        <v>56</v>
      </c>
      <c r="C43" s="18">
        <v>1</v>
      </c>
      <c r="D43" s="18">
        <v>1989</v>
      </c>
      <c r="E43" s="18">
        <v>973</v>
      </c>
      <c r="F43" s="19">
        <f t="shared" si="0"/>
        <v>48.919054801407739</v>
      </c>
      <c r="G43" s="20">
        <v>0</v>
      </c>
      <c r="H43" s="21">
        <f t="shared" si="1"/>
        <v>973</v>
      </c>
      <c r="I43" s="19">
        <f t="shared" si="2"/>
        <v>48.919054801407739</v>
      </c>
      <c r="J43" s="20">
        <v>0</v>
      </c>
      <c r="K43" s="21">
        <f t="shared" si="3"/>
        <v>0</v>
      </c>
      <c r="L43" s="21">
        <f t="shared" si="4"/>
        <v>0</v>
      </c>
      <c r="M43" s="20">
        <v>0</v>
      </c>
      <c r="N43" s="20">
        <v>0</v>
      </c>
      <c r="O43" s="20">
        <v>0</v>
      </c>
      <c r="P43" s="20">
        <v>0</v>
      </c>
      <c r="Q43" s="7"/>
      <c r="R43" s="7"/>
      <c r="S43" s="7"/>
      <c r="T43" s="7"/>
      <c r="U43" s="7"/>
      <c r="V43" s="7"/>
      <c r="W43" s="7"/>
      <c r="X43" s="7"/>
    </row>
    <row r="44" spans="1:24" ht="16.5" customHeight="1">
      <c r="A44" s="4">
        <v>34</v>
      </c>
      <c r="B44" s="4" t="s">
        <v>57</v>
      </c>
      <c r="C44" s="18">
        <v>5</v>
      </c>
      <c r="D44" s="18">
        <v>11320</v>
      </c>
      <c r="E44" s="18">
        <v>7821</v>
      </c>
      <c r="F44" s="19">
        <f t="shared" si="0"/>
        <v>69.090106007067135</v>
      </c>
      <c r="G44" s="20">
        <v>0</v>
      </c>
      <c r="H44" s="21">
        <f t="shared" si="1"/>
        <v>7821</v>
      </c>
      <c r="I44" s="19">
        <f t="shared" si="2"/>
        <v>69.090106007067135</v>
      </c>
      <c r="J44" s="20">
        <v>0</v>
      </c>
      <c r="K44" s="21">
        <f t="shared" si="3"/>
        <v>0</v>
      </c>
      <c r="L44" s="21">
        <f t="shared" si="4"/>
        <v>0</v>
      </c>
      <c r="M44" s="20">
        <v>0</v>
      </c>
      <c r="N44" s="20">
        <v>0</v>
      </c>
      <c r="O44" s="20">
        <v>0</v>
      </c>
      <c r="P44" s="20">
        <v>0</v>
      </c>
      <c r="Q44" s="7"/>
      <c r="R44" s="7"/>
      <c r="S44" s="7"/>
      <c r="T44" s="7"/>
      <c r="U44" s="7"/>
      <c r="V44" s="7"/>
      <c r="W44" s="7"/>
      <c r="X44" s="7"/>
    </row>
    <row r="45" spans="1:24" ht="16.5" customHeight="1">
      <c r="A45" s="4">
        <v>35</v>
      </c>
      <c r="B45" s="4" t="s">
        <v>58</v>
      </c>
      <c r="C45" s="18">
        <v>0</v>
      </c>
      <c r="D45" s="18">
        <v>0</v>
      </c>
      <c r="E45" s="18">
        <v>0</v>
      </c>
      <c r="F45" s="19" t="e">
        <f t="shared" si="0"/>
        <v>#DIV/0!</v>
      </c>
      <c r="G45" s="20">
        <v>0</v>
      </c>
      <c r="H45" s="21">
        <f t="shared" si="1"/>
        <v>0</v>
      </c>
      <c r="I45" s="19" t="e">
        <f t="shared" si="2"/>
        <v>#DIV/0!</v>
      </c>
      <c r="J45" s="20">
        <v>0</v>
      </c>
      <c r="K45" s="21">
        <f t="shared" si="3"/>
        <v>0</v>
      </c>
      <c r="L45" s="21">
        <f t="shared" si="4"/>
        <v>0</v>
      </c>
      <c r="M45" s="20">
        <v>0</v>
      </c>
      <c r="N45" s="20">
        <v>0</v>
      </c>
      <c r="O45" s="20">
        <v>0</v>
      </c>
      <c r="P45" s="20">
        <v>0</v>
      </c>
      <c r="Q45" s="7"/>
      <c r="R45" s="7"/>
      <c r="S45" s="7"/>
      <c r="T45" s="7"/>
      <c r="U45" s="7"/>
      <c r="V45" s="7"/>
      <c r="W45" s="7"/>
      <c r="X45" s="7"/>
    </row>
    <row r="46" spans="1:24" s="1" customFormat="1" ht="16.5" customHeight="1">
      <c r="A46" s="26" t="s">
        <v>59</v>
      </c>
      <c r="B46" s="25"/>
      <c r="C46" s="16">
        <f>SUM(C8:C45)</f>
        <v>3759</v>
      </c>
      <c r="D46" s="16">
        <f>SUM(D8:D45)</f>
        <v>16268713</v>
      </c>
      <c r="E46" s="16">
        <f>SUM(E8:E45)</f>
        <v>5558726</v>
      </c>
      <c r="F46" s="22">
        <f t="shared" si="0"/>
        <v>34.168197570391712</v>
      </c>
      <c r="G46" s="16">
        <f>SUM(G8:G45)</f>
        <v>803006</v>
      </c>
      <c r="H46" s="23">
        <f t="shared" si="1"/>
        <v>6361732</v>
      </c>
      <c r="I46" s="22">
        <f t="shared" si="2"/>
        <v>39.104088934385899</v>
      </c>
      <c r="J46" s="16">
        <f>SUM(J8:J45)</f>
        <v>639844</v>
      </c>
      <c r="K46" s="16">
        <f t="shared" ref="K46:P46" si="5">SUM(K8:K45)</f>
        <v>1780238</v>
      </c>
      <c r="L46" s="16">
        <f t="shared" si="5"/>
        <v>997314</v>
      </c>
      <c r="M46" s="16">
        <f t="shared" si="5"/>
        <v>109219</v>
      </c>
      <c r="N46" s="16">
        <f t="shared" si="5"/>
        <v>46999</v>
      </c>
      <c r="O46" s="16">
        <f t="shared" si="5"/>
        <v>1671019</v>
      </c>
      <c r="P46" s="16">
        <f t="shared" si="5"/>
        <v>950315</v>
      </c>
      <c r="Q46" s="7"/>
      <c r="R46" s="7"/>
      <c r="S46" s="7"/>
      <c r="T46" s="7"/>
      <c r="U46" s="7"/>
      <c r="V46" s="7"/>
      <c r="W46" s="7"/>
      <c r="X46" s="7"/>
    </row>
    <row r="47" spans="1:24" s="1" customFormat="1" ht="16.5" customHeight="1">
      <c r="A47" s="9"/>
      <c r="B47" s="9" t="s">
        <v>60</v>
      </c>
      <c r="C47" s="18"/>
      <c r="D47" s="18"/>
      <c r="E47" s="18"/>
      <c r="F47" s="19"/>
      <c r="G47" s="20"/>
      <c r="H47" s="21"/>
      <c r="I47" s="19"/>
      <c r="J47" s="20"/>
      <c r="K47" s="21"/>
      <c r="L47" s="21"/>
      <c r="M47" s="20"/>
      <c r="N47" s="20"/>
      <c r="O47" s="20"/>
      <c r="P47" s="20"/>
      <c r="Q47" s="7"/>
      <c r="R47" s="7"/>
      <c r="S47" s="7"/>
      <c r="T47" s="7"/>
      <c r="U47" s="7"/>
      <c r="V47" s="7"/>
      <c r="W47" s="7"/>
      <c r="X47" s="7"/>
    </row>
    <row r="48" spans="1:24" s="12" customFormat="1" ht="21" hidden="1">
      <c r="A48" s="10"/>
      <c r="B48" s="13" t="s">
        <v>61</v>
      </c>
      <c r="C48" s="18">
        <v>0</v>
      </c>
      <c r="D48" s="18">
        <v>0</v>
      </c>
      <c r="E48" s="18">
        <v>0</v>
      </c>
      <c r="F48" s="19" t="e">
        <f t="shared" si="0"/>
        <v>#DIV/0!</v>
      </c>
      <c r="G48" s="20">
        <v>0</v>
      </c>
      <c r="H48" s="21">
        <f t="shared" si="1"/>
        <v>0</v>
      </c>
      <c r="I48" s="19" t="e">
        <f t="shared" si="2"/>
        <v>#DIV/0!</v>
      </c>
      <c r="J48" s="20">
        <v>0</v>
      </c>
      <c r="K48" s="21">
        <f t="shared" si="3"/>
        <v>0</v>
      </c>
      <c r="L48" s="21">
        <f t="shared" si="4"/>
        <v>0</v>
      </c>
      <c r="M48" s="20">
        <v>0</v>
      </c>
      <c r="N48" s="20">
        <v>0</v>
      </c>
      <c r="O48" s="20">
        <v>0</v>
      </c>
      <c r="P48" s="20">
        <v>0</v>
      </c>
      <c r="Q48" s="11"/>
      <c r="R48" s="11"/>
      <c r="S48" s="11"/>
      <c r="T48" s="11"/>
      <c r="U48" s="11"/>
      <c r="V48" s="11"/>
      <c r="W48" s="11"/>
      <c r="X48" s="11"/>
    </row>
    <row r="49" spans="1:24" ht="16.5" customHeight="1">
      <c r="A49" s="4">
        <v>36</v>
      </c>
      <c r="B49" s="4" t="s">
        <v>62</v>
      </c>
      <c r="C49" s="18">
        <v>288</v>
      </c>
      <c r="D49" s="18">
        <v>198348</v>
      </c>
      <c r="E49" s="18">
        <v>104710</v>
      </c>
      <c r="F49" s="19">
        <f t="shared" si="0"/>
        <v>52.791054106923184</v>
      </c>
      <c r="G49" s="20">
        <v>0</v>
      </c>
      <c r="H49" s="21">
        <f t="shared" si="1"/>
        <v>104710</v>
      </c>
      <c r="I49" s="19">
        <f t="shared" si="2"/>
        <v>52.791054106923184</v>
      </c>
      <c r="J49" s="20">
        <v>4373</v>
      </c>
      <c r="K49" s="21">
        <f t="shared" si="3"/>
        <v>489530</v>
      </c>
      <c r="L49" s="21">
        <f t="shared" si="4"/>
        <v>66069</v>
      </c>
      <c r="M49" s="20">
        <v>184105</v>
      </c>
      <c r="N49" s="20">
        <v>24293</v>
      </c>
      <c r="O49" s="20">
        <v>305425</v>
      </c>
      <c r="P49" s="20">
        <v>41776</v>
      </c>
      <c r="Q49" s="7"/>
      <c r="R49" s="7"/>
      <c r="S49" s="7"/>
      <c r="T49" s="7"/>
      <c r="U49" s="7"/>
      <c r="V49" s="7"/>
      <c r="W49" s="7"/>
      <c r="X49" s="7"/>
    </row>
    <row r="50" spans="1:24" ht="16.5" customHeight="1">
      <c r="A50" s="4">
        <v>37</v>
      </c>
      <c r="B50" s="4" t="s">
        <v>63</v>
      </c>
      <c r="C50" s="18">
        <v>1</v>
      </c>
      <c r="D50" s="18">
        <v>3323</v>
      </c>
      <c r="E50" s="18">
        <v>884</v>
      </c>
      <c r="F50" s="19">
        <f t="shared" si="0"/>
        <v>26.602467649714114</v>
      </c>
      <c r="G50" s="20">
        <v>0</v>
      </c>
      <c r="H50" s="21">
        <f t="shared" si="1"/>
        <v>884</v>
      </c>
      <c r="I50" s="19">
        <f t="shared" si="2"/>
        <v>26.602467649714114</v>
      </c>
      <c r="J50" s="20">
        <v>0</v>
      </c>
      <c r="K50" s="21">
        <f t="shared" si="3"/>
        <v>0</v>
      </c>
      <c r="L50" s="21">
        <f t="shared" si="4"/>
        <v>0</v>
      </c>
      <c r="M50" s="20">
        <v>0</v>
      </c>
      <c r="N50" s="20">
        <v>0</v>
      </c>
      <c r="O50" s="20">
        <v>0</v>
      </c>
      <c r="P50" s="20">
        <v>0</v>
      </c>
      <c r="Q50" s="7"/>
      <c r="R50" s="7"/>
      <c r="S50" s="7"/>
      <c r="T50" s="7"/>
      <c r="U50" s="7"/>
      <c r="V50" s="7"/>
      <c r="W50" s="7"/>
      <c r="X50" s="7"/>
    </row>
    <row r="51" spans="1:24" ht="16.5" customHeight="1">
      <c r="A51" s="4">
        <v>38</v>
      </c>
      <c r="B51" s="4" t="s">
        <v>64</v>
      </c>
      <c r="C51" s="18">
        <v>0</v>
      </c>
      <c r="D51" s="18">
        <v>0</v>
      </c>
      <c r="E51" s="18">
        <v>0</v>
      </c>
      <c r="F51" s="19" t="e">
        <f t="shared" si="0"/>
        <v>#DIV/0!</v>
      </c>
      <c r="G51" s="20">
        <v>0</v>
      </c>
      <c r="H51" s="21">
        <f t="shared" si="1"/>
        <v>0</v>
      </c>
      <c r="I51" s="19" t="e">
        <f t="shared" si="2"/>
        <v>#DIV/0!</v>
      </c>
      <c r="J51" s="20">
        <v>0</v>
      </c>
      <c r="K51" s="21">
        <f t="shared" si="3"/>
        <v>0</v>
      </c>
      <c r="L51" s="21">
        <f t="shared" si="4"/>
        <v>0</v>
      </c>
      <c r="M51" s="20">
        <v>0</v>
      </c>
      <c r="N51" s="20">
        <v>0</v>
      </c>
      <c r="O51" s="20">
        <v>0</v>
      </c>
      <c r="P51" s="20">
        <v>0</v>
      </c>
      <c r="Q51" s="7"/>
      <c r="R51" s="7"/>
      <c r="S51" s="7"/>
      <c r="T51" s="7"/>
      <c r="U51" s="7"/>
      <c r="V51" s="7"/>
      <c r="W51" s="7"/>
      <c r="X51" s="7"/>
    </row>
    <row r="52" spans="1:24" s="1" customFormat="1" ht="16.5" customHeight="1">
      <c r="A52" s="58" t="s">
        <v>65</v>
      </c>
      <c r="B52" s="58" t="s">
        <v>66</v>
      </c>
      <c r="C52" s="24">
        <f>SUM(C49:C51)</f>
        <v>289</v>
      </c>
      <c r="D52" s="24">
        <f>SUM(D49:D51)</f>
        <v>201671</v>
      </c>
      <c r="E52" s="24">
        <f>SUM(E49:E51)</f>
        <v>105594</v>
      </c>
      <c r="F52" s="22">
        <f t="shared" si="0"/>
        <v>52.359536076084318</v>
      </c>
      <c r="G52" s="24">
        <f>SUM(G49:G51)</f>
        <v>0</v>
      </c>
      <c r="H52" s="23">
        <f t="shared" si="1"/>
        <v>105594</v>
      </c>
      <c r="I52" s="22">
        <f t="shared" si="2"/>
        <v>52.359536076084318</v>
      </c>
      <c r="J52" s="24">
        <f>SUM(J48:J51)</f>
        <v>4373</v>
      </c>
      <c r="K52" s="24">
        <f t="shared" ref="K52:P52" si="6">SUM(K49:K51)</f>
        <v>489530</v>
      </c>
      <c r="L52" s="24">
        <f t="shared" si="6"/>
        <v>66069</v>
      </c>
      <c r="M52" s="24">
        <f t="shared" si="6"/>
        <v>184105</v>
      </c>
      <c r="N52" s="24">
        <f t="shared" si="6"/>
        <v>24293</v>
      </c>
      <c r="O52" s="24">
        <f t="shared" si="6"/>
        <v>305425</v>
      </c>
      <c r="P52" s="24">
        <f t="shared" si="6"/>
        <v>41776</v>
      </c>
      <c r="Q52" s="7"/>
      <c r="R52" s="7"/>
      <c r="S52" s="7"/>
      <c r="T52" s="7"/>
      <c r="U52" s="7"/>
      <c r="V52" s="7"/>
      <c r="W52" s="7"/>
      <c r="X52" s="7"/>
    </row>
    <row r="53" spans="1:24" s="1" customFormat="1" ht="16.5" customHeight="1">
      <c r="A53" s="9"/>
      <c r="B53" s="9" t="s">
        <v>67</v>
      </c>
      <c r="C53" s="18"/>
      <c r="D53" s="18"/>
      <c r="E53" s="18"/>
      <c r="F53" s="19"/>
      <c r="G53" s="20"/>
      <c r="H53" s="21"/>
      <c r="I53" s="19"/>
      <c r="J53" s="20"/>
      <c r="K53" s="21"/>
      <c r="L53" s="21"/>
      <c r="M53" s="20"/>
      <c r="N53" s="20"/>
      <c r="O53" s="20"/>
      <c r="P53" s="20"/>
      <c r="Q53" s="7"/>
      <c r="R53" s="7"/>
      <c r="S53" s="7"/>
      <c r="T53" s="7"/>
      <c r="U53" s="7"/>
      <c r="V53" s="7"/>
      <c r="W53" s="7"/>
      <c r="X53" s="7"/>
    </row>
    <row r="54" spans="1:24" ht="16.5" customHeight="1">
      <c r="A54" s="4">
        <v>39</v>
      </c>
      <c r="B54" s="4" t="s">
        <v>68</v>
      </c>
      <c r="C54" s="18">
        <v>538</v>
      </c>
      <c r="D54" s="18">
        <v>645155</v>
      </c>
      <c r="E54" s="18">
        <v>274336</v>
      </c>
      <c r="F54" s="19">
        <f t="shared" si="0"/>
        <v>42.522494594322296</v>
      </c>
      <c r="G54" s="20">
        <v>0</v>
      </c>
      <c r="H54" s="21">
        <f t="shared" si="1"/>
        <v>274336</v>
      </c>
      <c r="I54" s="19">
        <f t="shared" si="2"/>
        <v>42.522494594322296</v>
      </c>
      <c r="J54" s="20">
        <v>0</v>
      </c>
      <c r="K54" s="21">
        <f t="shared" si="3"/>
        <v>285593</v>
      </c>
      <c r="L54" s="21">
        <f t="shared" si="4"/>
        <v>66131</v>
      </c>
      <c r="M54" s="20">
        <v>3873</v>
      </c>
      <c r="N54" s="20">
        <v>2449</v>
      </c>
      <c r="O54" s="20">
        <v>281720</v>
      </c>
      <c r="P54" s="20">
        <v>63682</v>
      </c>
      <c r="Q54" s="7"/>
      <c r="R54" s="7"/>
      <c r="S54" s="7"/>
      <c r="T54" s="7"/>
      <c r="U54" s="7"/>
      <c r="V54" s="7"/>
      <c r="W54" s="7"/>
      <c r="X54" s="7"/>
    </row>
    <row r="55" spans="1:24" ht="16.5" customHeight="1">
      <c r="A55" s="4">
        <v>40</v>
      </c>
      <c r="B55" s="4" t="s">
        <v>69</v>
      </c>
      <c r="C55" s="18">
        <v>301</v>
      </c>
      <c r="D55" s="18">
        <v>296000</v>
      </c>
      <c r="E55" s="18">
        <v>213452</v>
      </c>
      <c r="F55" s="19">
        <f t="shared" si="0"/>
        <v>72.112162162162164</v>
      </c>
      <c r="G55" s="20">
        <v>0</v>
      </c>
      <c r="H55" s="21">
        <f t="shared" si="1"/>
        <v>213452</v>
      </c>
      <c r="I55" s="19">
        <f t="shared" si="2"/>
        <v>72.112162162162164</v>
      </c>
      <c r="J55" s="20">
        <v>21370</v>
      </c>
      <c r="K55" s="21">
        <f t="shared" si="3"/>
        <v>307177</v>
      </c>
      <c r="L55" s="21">
        <f t="shared" si="4"/>
        <v>127315</v>
      </c>
      <c r="M55" s="20">
        <v>751</v>
      </c>
      <c r="N55" s="20">
        <v>282</v>
      </c>
      <c r="O55" s="20">
        <v>306426</v>
      </c>
      <c r="P55" s="20">
        <v>127033</v>
      </c>
      <c r="Q55" s="7"/>
      <c r="R55" s="7"/>
      <c r="S55" s="7"/>
      <c r="T55" s="7"/>
      <c r="U55" s="7"/>
      <c r="V55" s="7"/>
      <c r="W55" s="7"/>
      <c r="X55" s="7"/>
    </row>
    <row r="56" spans="1:24" ht="16.5" customHeight="1">
      <c r="A56" s="4">
        <v>41</v>
      </c>
      <c r="B56" s="4" t="s">
        <v>70</v>
      </c>
      <c r="C56" s="18">
        <v>1020</v>
      </c>
      <c r="D56" s="18">
        <v>934285</v>
      </c>
      <c r="E56" s="18">
        <v>516669</v>
      </c>
      <c r="F56" s="19">
        <f t="shared" si="0"/>
        <v>55.301005581808546</v>
      </c>
      <c r="G56" s="20">
        <v>0</v>
      </c>
      <c r="H56" s="21">
        <f t="shared" si="1"/>
        <v>516669</v>
      </c>
      <c r="I56" s="19">
        <f t="shared" si="2"/>
        <v>55.301005581808546</v>
      </c>
      <c r="J56" s="20">
        <v>0</v>
      </c>
      <c r="K56" s="21">
        <f t="shared" si="3"/>
        <v>749916</v>
      </c>
      <c r="L56" s="21">
        <f t="shared" si="4"/>
        <v>291777</v>
      </c>
      <c r="M56" s="20">
        <v>0</v>
      </c>
      <c r="N56" s="20">
        <v>0</v>
      </c>
      <c r="O56" s="20">
        <v>749916</v>
      </c>
      <c r="P56" s="20">
        <v>291777</v>
      </c>
      <c r="Q56" s="7"/>
      <c r="R56" s="7"/>
      <c r="S56" s="7"/>
      <c r="T56" s="7"/>
      <c r="U56" s="7"/>
      <c r="V56" s="7"/>
      <c r="W56" s="7"/>
      <c r="X56" s="7"/>
    </row>
    <row r="57" spans="1:24" s="1" customFormat="1" ht="16.5" customHeight="1">
      <c r="A57" s="64" t="s">
        <v>71</v>
      </c>
      <c r="B57" s="64"/>
      <c r="C57" s="15">
        <f>SUM(C54:C56)</f>
        <v>1859</v>
      </c>
      <c r="D57" s="15">
        <f>SUM(D54:D56)</f>
        <v>1875440</v>
      </c>
      <c r="E57" s="15">
        <f>SUM(E54:E56)</f>
        <v>1004457</v>
      </c>
      <c r="F57" s="19">
        <f t="shared" si="0"/>
        <v>53.558471611995053</v>
      </c>
      <c r="G57" s="15">
        <f>SUM(G54:G56)</f>
        <v>0</v>
      </c>
      <c r="H57" s="21">
        <f t="shared" si="1"/>
        <v>1004457</v>
      </c>
      <c r="I57" s="19">
        <f t="shared" si="2"/>
        <v>53.558471611995053</v>
      </c>
      <c r="J57" s="21">
        <f>SUM(J54:J56)</f>
        <v>21370</v>
      </c>
      <c r="K57" s="21">
        <f t="shared" ref="K57:P57" si="7">SUM(K54:K56)</f>
        <v>1342686</v>
      </c>
      <c r="L57" s="21">
        <f t="shared" si="7"/>
        <v>485223</v>
      </c>
      <c r="M57" s="21">
        <f t="shared" si="7"/>
        <v>4624</v>
      </c>
      <c r="N57" s="21">
        <f t="shared" si="7"/>
        <v>2731</v>
      </c>
      <c r="O57" s="21">
        <f t="shared" si="7"/>
        <v>1338062</v>
      </c>
      <c r="P57" s="21">
        <f t="shared" si="7"/>
        <v>482492</v>
      </c>
      <c r="Q57" s="7"/>
      <c r="R57" s="7"/>
      <c r="S57" s="7"/>
      <c r="T57" s="7"/>
      <c r="U57" s="7"/>
      <c r="V57" s="7"/>
      <c r="W57" s="7"/>
      <c r="X57" s="7"/>
    </row>
    <row r="58" spans="1:24" s="1" customFormat="1" ht="16.5" customHeight="1">
      <c r="A58" s="58" t="s">
        <v>72</v>
      </c>
      <c r="B58" s="58"/>
      <c r="C58" s="16">
        <f>SUM(C57+C52+C46)</f>
        <v>5907</v>
      </c>
      <c r="D58" s="16">
        <f>SUM(D57+D52+D46)</f>
        <v>18345824</v>
      </c>
      <c r="E58" s="16">
        <f>SUM(E57+E52+E46)</f>
        <v>6668777</v>
      </c>
      <c r="F58" s="22">
        <f t="shared" si="0"/>
        <v>36.350381427402773</v>
      </c>
      <c r="G58" s="16">
        <f>SUM(G57+G52+G46)</f>
        <v>803006</v>
      </c>
      <c r="H58" s="23">
        <f t="shared" si="1"/>
        <v>7471783</v>
      </c>
      <c r="I58" s="22">
        <f t="shared" si="2"/>
        <v>40.727432030308371</v>
      </c>
      <c r="J58" s="23">
        <f>SUM(J57+J52+J46)</f>
        <v>665587</v>
      </c>
      <c r="K58" s="23">
        <f t="shared" ref="K58:P58" si="8">SUM(K57+K52+K46)</f>
        <v>3612454</v>
      </c>
      <c r="L58" s="23">
        <f t="shared" si="8"/>
        <v>1548606</v>
      </c>
      <c r="M58" s="23">
        <f t="shared" si="8"/>
        <v>297948</v>
      </c>
      <c r="N58" s="23">
        <f t="shared" si="8"/>
        <v>74023</v>
      </c>
      <c r="O58" s="23">
        <f t="shared" si="8"/>
        <v>3314506</v>
      </c>
      <c r="P58" s="23">
        <f t="shared" si="8"/>
        <v>1474583</v>
      </c>
      <c r="Q58" s="7"/>
      <c r="R58" s="7"/>
      <c r="S58" s="7"/>
      <c r="T58" s="7"/>
      <c r="U58" s="7"/>
      <c r="V58" s="7"/>
      <c r="W58" s="7"/>
      <c r="X58" s="7"/>
    </row>
    <row r="59" spans="1:24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24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24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24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24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24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</sheetData>
  <mergeCells count="24">
    <mergeCell ref="A4:N4"/>
    <mergeCell ref="P5:P6"/>
    <mergeCell ref="A58:B58"/>
    <mergeCell ref="A52:B52"/>
    <mergeCell ref="B5:B6"/>
    <mergeCell ref="A5:A6"/>
    <mergeCell ref="C5:C6"/>
    <mergeCell ref="A57:B57"/>
    <mergeCell ref="A1:P1"/>
    <mergeCell ref="A2:P2"/>
    <mergeCell ref="A3:P3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O4:P4"/>
  </mergeCells>
  <pageMargins left="0.7" right="0.7" top="0.75" bottom="0.75" header="0.3" footer="0.3"/>
  <pageSetup paperSize="9" scale="5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2"/>
  <sheetViews>
    <sheetView workbookViewId="0">
      <selection activeCell="B34" sqref="B34"/>
    </sheetView>
  </sheetViews>
  <sheetFormatPr defaultRowHeight="15"/>
  <cols>
    <col min="1" max="1" width="6" style="12" customWidth="1"/>
    <col min="2" max="2" width="23.7109375" style="12" customWidth="1"/>
    <col min="3" max="3" width="13.5703125" style="12" customWidth="1"/>
    <col min="4" max="4" width="13.85546875" style="12" customWidth="1"/>
    <col min="5" max="5" width="11.7109375" style="12" customWidth="1"/>
    <col min="6" max="6" width="13.7109375" style="12" customWidth="1"/>
    <col min="7" max="8" width="11.7109375" style="12" customWidth="1"/>
    <col min="9" max="11" width="9.140625" style="12" customWidth="1"/>
    <col min="12" max="13" width="9.140625" style="1" customWidth="1"/>
    <col min="14" max="21" width="9.140625" style="12" customWidth="1"/>
    <col min="22" max="16384" width="9.140625" style="12"/>
  </cols>
  <sheetData>
    <row r="1" spans="1:18" ht="21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8"/>
      <c r="K1" s="7"/>
      <c r="L1" s="7"/>
      <c r="M1" s="7"/>
      <c r="N1" s="7"/>
      <c r="O1" s="7"/>
      <c r="P1" s="7"/>
      <c r="Q1" s="7"/>
      <c r="R1" s="7"/>
    </row>
    <row r="2" spans="1:18" ht="21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1"/>
      <c r="K2" s="7"/>
      <c r="L2" s="7"/>
      <c r="M2" s="7"/>
      <c r="N2" s="7"/>
      <c r="O2" s="7"/>
      <c r="P2" s="7"/>
      <c r="Q2" s="7"/>
      <c r="R2" s="7"/>
    </row>
    <row r="3" spans="1:18" ht="21">
      <c r="A3" s="72" t="s">
        <v>2</v>
      </c>
      <c r="B3" s="73"/>
      <c r="C3" s="73"/>
      <c r="D3" s="73"/>
      <c r="E3" s="73"/>
      <c r="F3" s="73"/>
      <c r="G3" s="73"/>
      <c r="H3" s="73"/>
      <c r="I3" s="73"/>
      <c r="J3" s="74"/>
      <c r="K3" s="7"/>
      <c r="L3" s="7"/>
      <c r="M3" s="7"/>
      <c r="N3" s="7"/>
      <c r="O3" s="7"/>
      <c r="P3" s="7"/>
      <c r="Q3" s="7"/>
      <c r="R3" s="7"/>
    </row>
    <row r="4" spans="1:18" ht="21">
      <c r="A4" s="56" t="str">
        <f>Sheet1!A4</f>
        <v>AS ON 31.03.2014</v>
      </c>
      <c r="B4" s="57"/>
      <c r="C4" s="57"/>
      <c r="D4" s="57"/>
      <c r="E4" s="57"/>
      <c r="F4" s="57"/>
      <c r="G4" s="57"/>
      <c r="H4" s="57"/>
      <c r="I4" s="75"/>
      <c r="J4" s="28" t="s">
        <v>73</v>
      </c>
      <c r="K4" s="7"/>
      <c r="L4" s="7"/>
      <c r="M4" s="7"/>
      <c r="N4" s="7"/>
      <c r="O4" s="7"/>
      <c r="P4" s="7"/>
      <c r="Q4" s="7"/>
      <c r="R4" s="7"/>
    </row>
    <row r="5" spans="1:18" ht="31.5" customHeight="1">
      <c r="A5" s="59" t="s">
        <v>5</v>
      </c>
      <c r="B5" s="59" t="s">
        <v>6</v>
      </c>
      <c r="C5" s="65" t="s">
        <v>8</v>
      </c>
      <c r="D5" s="65" t="s">
        <v>9</v>
      </c>
      <c r="E5" s="65" t="s">
        <v>10</v>
      </c>
      <c r="F5" s="76" t="s">
        <v>11</v>
      </c>
      <c r="G5" s="76" t="s">
        <v>12</v>
      </c>
      <c r="H5" s="76" t="s">
        <v>13</v>
      </c>
      <c r="I5" s="76" t="s">
        <v>14</v>
      </c>
      <c r="J5" s="76" t="s">
        <v>74</v>
      </c>
      <c r="K5" s="7"/>
      <c r="L5" s="7"/>
      <c r="M5" s="7"/>
      <c r="N5" s="7"/>
      <c r="O5" s="7"/>
      <c r="P5" s="7"/>
      <c r="Q5" s="7"/>
      <c r="R5" s="7"/>
    </row>
    <row r="6" spans="1:18" ht="21">
      <c r="A6" s="59"/>
      <c r="B6" s="59"/>
      <c r="C6" s="65"/>
      <c r="D6" s="65"/>
      <c r="E6" s="65"/>
      <c r="F6" s="76"/>
      <c r="G6" s="76"/>
      <c r="H6" s="76"/>
      <c r="I6" s="76"/>
      <c r="J6" s="76"/>
      <c r="K6" s="7"/>
      <c r="L6" s="7"/>
      <c r="M6" s="7"/>
      <c r="N6" s="7"/>
      <c r="O6" s="7"/>
      <c r="P6" s="7"/>
      <c r="Q6" s="7"/>
      <c r="R6" s="7"/>
    </row>
    <row r="7" spans="1:18" ht="16.5" customHeight="1">
      <c r="A7" s="8"/>
      <c r="B7" s="8" t="s">
        <v>21</v>
      </c>
      <c r="C7" s="18"/>
      <c r="D7" s="18"/>
      <c r="E7" s="19"/>
      <c r="F7" s="20"/>
      <c r="G7" s="20"/>
      <c r="H7" s="20"/>
      <c r="I7" s="20"/>
      <c r="J7" s="20"/>
      <c r="K7" s="7"/>
      <c r="L7" s="7"/>
      <c r="M7" s="7"/>
      <c r="N7" s="7"/>
      <c r="O7" s="7"/>
      <c r="P7" s="7"/>
      <c r="Q7" s="7"/>
      <c r="R7" s="7"/>
    </row>
    <row r="8" spans="1:18" ht="16.5" customHeight="1">
      <c r="A8" s="4">
        <v>1</v>
      </c>
      <c r="B8" s="4" t="s">
        <v>22</v>
      </c>
      <c r="C8" s="18">
        <f>Sheet1!D8</f>
        <v>5566119</v>
      </c>
      <c r="D8" s="18">
        <f>Sheet1!E8</f>
        <v>1494144</v>
      </c>
      <c r="E8" s="19">
        <f>(D8*100)/C8</f>
        <v>26.843551135000887</v>
      </c>
      <c r="F8" s="18">
        <f>Sheet1!G8</f>
        <v>489900</v>
      </c>
      <c r="G8" s="21">
        <f>SUM(F8+D8)</f>
        <v>1984044</v>
      </c>
      <c r="H8" s="19">
        <f>(G8*100)/C8</f>
        <v>35.645015853954973</v>
      </c>
      <c r="I8" s="20">
        <f>Sheet1!J8</f>
        <v>366000</v>
      </c>
      <c r="J8" s="27">
        <f>(((I8+D8+F8)*100)/C8)</f>
        <v>42.220513072034571</v>
      </c>
      <c r="K8" s="7"/>
      <c r="L8" s="7"/>
      <c r="M8" s="7"/>
      <c r="N8" s="7"/>
      <c r="O8" s="7"/>
      <c r="P8" s="7"/>
      <c r="Q8" s="7"/>
      <c r="R8" s="7"/>
    </row>
    <row r="9" spans="1:18" ht="16.5" customHeight="1">
      <c r="A9" s="4">
        <v>2</v>
      </c>
      <c r="B9" s="4" t="s">
        <v>23</v>
      </c>
      <c r="C9" s="18">
        <f>Sheet1!D9</f>
        <v>1582195</v>
      </c>
      <c r="D9" s="18">
        <f>Sheet1!E9</f>
        <v>650465</v>
      </c>
      <c r="E9" s="19">
        <f t="shared" ref="E9:E58" si="0">(D9*100)/C9</f>
        <v>41.111557045749734</v>
      </c>
      <c r="F9" s="18">
        <f>Sheet1!G9</f>
        <v>0</v>
      </c>
      <c r="G9" s="21">
        <f t="shared" ref="G9:G58" si="1">SUM(F9+D9)</f>
        <v>650465</v>
      </c>
      <c r="H9" s="19">
        <f t="shared" ref="H9:H58" si="2">(G9*100)/C9</f>
        <v>41.111557045749734</v>
      </c>
      <c r="I9" s="20">
        <f>Sheet1!J9</f>
        <v>0</v>
      </c>
      <c r="J9" s="27">
        <f t="shared" ref="J9:J58" si="3">(((I9+D9+F9)*100)/C9)</f>
        <v>41.111557045749734</v>
      </c>
      <c r="K9" s="7"/>
      <c r="L9" s="7"/>
      <c r="M9" s="7"/>
      <c r="N9" s="7"/>
      <c r="O9" s="7"/>
      <c r="P9" s="7"/>
      <c r="Q9" s="7"/>
      <c r="R9" s="7"/>
    </row>
    <row r="10" spans="1:18" ht="16.5" customHeight="1">
      <c r="A10" s="4">
        <v>3</v>
      </c>
      <c r="B10" s="4" t="s">
        <v>24</v>
      </c>
      <c r="C10" s="18">
        <f>Sheet1!D10</f>
        <v>2116070</v>
      </c>
      <c r="D10" s="18">
        <f>Sheet1!E10</f>
        <v>741863</v>
      </c>
      <c r="E10" s="19">
        <f t="shared" si="0"/>
        <v>35.05852830955498</v>
      </c>
      <c r="F10" s="18">
        <f>Sheet1!G10</f>
        <v>42207</v>
      </c>
      <c r="G10" s="21">
        <f t="shared" si="1"/>
        <v>784070</v>
      </c>
      <c r="H10" s="19">
        <f t="shared" si="2"/>
        <v>37.053122061179451</v>
      </c>
      <c r="I10" s="20">
        <f>Sheet1!J10</f>
        <v>57669</v>
      </c>
      <c r="J10" s="27">
        <f t="shared" si="3"/>
        <v>39.778409976985635</v>
      </c>
      <c r="K10" s="7"/>
      <c r="L10" s="7"/>
      <c r="M10" s="7"/>
      <c r="N10" s="7"/>
      <c r="O10" s="7"/>
      <c r="P10" s="7"/>
      <c r="Q10" s="7"/>
      <c r="R10" s="7"/>
    </row>
    <row r="11" spans="1:18" ht="16.5" customHeight="1">
      <c r="A11" s="4">
        <v>4</v>
      </c>
      <c r="B11" s="4" t="s">
        <v>25</v>
      </c>
      <c r="C11" s="18">
        <f>Sheet1!D11</f>
        <v>1419729</v>
      </c>
      <c r="D11" s="18">
        <f>Sheet1!E11</f>
        <v>607422</v>
      </c>
      <c r="E11" s="19">
        <f t="shared" si="0"/>
        <v>42.784362367747647</v>
      </c>
      <c r="F11" s="18">
        <f>Sheet1!G11</f>
        <v>0</v>
      </c>
      <c r="G11" s="21">
        <f t="shared" si="1"/>
        <v>607422</v>
      </c>
      <c r="H11" s="19">
        <f t="shared" si="2"/>
        <v>42.784362367747647</v>
      </c>
      <c r="I11" s="20">
        <f>Sheet1!J11</f>
        <v>0</v>
      </c>
      <c r="J11" s="27">
        <f t="shared" si="3"/>
        <v>42.784362367747647</v>
      </c>
      <c r="K11" s="7"/>
      <c r="L11" s="7"/>
      <c r="M11" s="7"/>
      <c r="N11" s="7"/>
      <c r="O11" s="7"/>
      <c r="P11" s="7"/>
      <c r="Q11" s="7"/>
      <c r="R11" s="7"/>
    </row>
    <row r="12" spans="1:18" ht="16.5" customHeight="1">
      <c r="A12" s="4">
        <v>5</v>
      </c>
      <c r="B12" s="4" t="s">
        <v>26</v>
      </c>
      <c r="C12" s="18">
        <f>Sheet1!D12</f>
        <v>612249</v>
      </c>
      <c r="D12" s="18">
        <f>Sheet1!E12</f>
        <v>224281</v>
      </c>
      <c r="E12" s="19">
        <f t="shared" si="0"/>
        <v>36.632317896803421</v>
      </c>
      <c r="F12" s="18">
        <f>Sheet1!G12</f>
        <v>0</v>
      </c>
      <c r="G12" s="21">
        <f t="shared" si="1"/>
        <v>224281</v>
      </c>
      <c r="H12" s="19">
        <f t="shared" si="2"/>
        <v>36.632317896803421</v>
      </c>
      <c r="I12" s="20">
        <f>Sheet1!J12</f>
        <v>0</v>
      </c>
      <c r="J12" s="27">
        <f t="shared" si="3"/>
        <v>36.632317896803421</v>
      </c>
      <c r="K12" s="7"/>
      <c r="L12" s="7"/>
      <c r="M12" s="7"/>
      <c r="N12" s="7"/>
      <c r="O12" s="7"/>
      <c r="P12" s="7"/>
      <c r="Q12" s="7"/>
      <c r="R12" s="7"/>
    </row>
    <row r="13" spans="1:18" ht="16.5" customHeight="1">
      <c r="A13" s="4">
        <v>6</v>
      </c>
      <c r="B13" s="4" t="s">
        <v>27</v>
      </c>
      <c r="C13" s="18">
        <f>Sheet1!D13</f>
        <v>669467</v>
      </c>
      <c r="D13" s="18">
        <f>Sheet1!E13</f>
        <v>239436</v>
      </c>
      <c r="E13" s="19">
        <f t="shared" si="0"/>
        <v>35.765168410093402</v>
      </c>
      <c r="F13" s="18">
        <f>Sheet1!G13</f>
        <v>0</v>
      </c>
      <c r="G13" s="21">
        <f t="shared" si="1"/>
        <v>239436</v>
      </c>
      <c r="H13" s="19">
        <f t="shared" si="2"/>
        <v>35.765168410093402</v>
      </c>
      <c r="I13" s="20">
        <f>Sheet1!J13</f>
        <v>0</v>
      </c>
      <c r="J13" s="27">
        <f t="shared" si="3"/>
        <v>35.765168410093402</v>
      </c>
      <c r="K13" s="7"/>
      <c r="L13" s="7"/>
      <c r="M13" s="7"/>
      <c r="N13" s="7"/>
      <c r="O13" s="7"/>
      <c r="P13" s="7"/>
      <c r="Q13" s="7"/>
      <c r="R13" s="7"/>
    </row>
    <row r="14" spans="1:18" ht="16.5" customHeight="1">
      <c r="A14" s="4">
        <v>7</v>
      </c>
      <c r="B14" s="4" t="s">
        <v>28</v>
      </c>
      <c r="C14" s="18">
        <f>Sheet1!D14</f>
        <v>431300</v>
      </c>
      <c r="D14" s="18">
        <f>Sheet1!E14</f>
        <v>94800</v>
      </c>
      <c r="E14" s="19">
        <f t="shared" si="0"/>
        <v>21.980060282865754</v>
      </c>
      <c r="F14" s="18">
        <f>Sheet1!G14</f>
        <v>60537</v>
      </c>
      <c r="G14" s="21">
        <f t="shared" si="1"/>
        <v>155337</v>
      </c>
      <c r="H14" s="19">
        <f t="shared" si="2"/>
        <v>36.015998145142589</v>
      </c>
      <c r="I14" s="20">
        <f>Sheet1!J14</f>
        <v>183362</v>
      </c>
      <c r="J14" s="27">
        <f t="shared" si="3"/>
        <v>78.52979364711338</v>
      </c>
      <c r="K14" s="7"/>
      <c r="L14" s="7"/>
      <c r="M14" s="7"/>
      <c r="N14" s="7"/>
      <c r="O14" s="7"/>
      <c r="P14" s="7"/>
      <c r="Q14" s="7"/>
      <c r="R14" s="7"/>
    </row>
    <row r="15" spans="1:18" ht="16.5" customHeight="1">
      <c r="A15" s="4"/>
      <c r="B15" s="6" t="s">
        <v>29</v>
      </c>
      <c r="C15" s="18"/>
      <c r="D15" s="18"/>
      <c r="E15" s="19"/>
      <c r="F15" s="18"/>
      <c r="G15" s="21"/>
      <c r="H15" s="19"/>
      <c r="I15" s="20"/>
      <c r="J15" s="27"/>
      <c r="K15" s="7"/>
      <c r="L15" s="7"/>
      <c r="M15" s="7"/>
      <c r="N15" s="7"/>
      <c r="O15" s="7"/>
      <c r="P15" s="7"/>
      <c r="Q15" s="7"/>
      <c r="R15" s="7"/>
    </row>
    <row r="16" spans="1:18" ht="16.5" customHeight="1">
      <c r="A16" s="4">
        <v>8</v>
      </c>
      <c r="B16" s="4" t="s">
        <v>30</v>
      </c>
      <c r="C16" s="18">
        <f>Sheet1!D16</f>
        <v>948533</v>
      </c>
      <c r="D16" s="18">
        <f>Sheet1!E16</f>
        <v>365375</v>
      </c>
      <c r="E16" s="19">
        <f t="shared" si="0"/>
        <v>38.520009319654669</v>
      </c>
      <c r="F16" s="18">
        <f>Sheet1!G16</f>
        <v>0</v>
      </c>
      <c r="G16" s="21">
        <f t="shared" si="1"/>
        <v>365375</v>
      </c>
      <c r="H16" s="19">
        <f t="shared" si="2"/>
        <v>38.520009319654669</v>
      </c>
      <c r="I16" s="20">
        <f>Sheet1!J16</f>
        <v>0</v>
      </c>
      <c r="J16" s="27">
        <f t="shared" si="3"/>
        <v>38.520009319654669</v>
      </c>
      <c r="K16" s="7"/>
      <c r="L16" s="7"/>
      <c r="M16" s="7"/>
      <c r="N16" s="7"/>
      <c r="O16" s="7"/>
      <c r="P16" s="7"/>
      <c r="Q16" s="7"/>
      <c r="R16" s="7"/>
    </row>
    <row r="17" spans="1:18" ht="16.5" customHeight="1">
      <c r="A17" s="4">
        <v>9</v>
      </c>
      <c r="B17" s="4" t="s">
        <v>31</v>
      </c>
      <c r="C17" s="18">
        <f>Sheet1!D17</f>
        <v>706324</v>
      </c>
      <c r="D17" s="18">
        <f>Sheet1!E17</f>
        <v>277402</v>
      </c>
      <c r="E17" s="19">
        <f t="shared" si="0"/>
        <v>39.274044206341564</v>
      </c>
      <c r="F17" s="18">
        <f>Sheet1!G17</f>
        <v>14711</v>
      </c>
      <c r="G17" s="21">
        <f t="shared" si="1"/>
        <v>292113</v>
      </c>
      <c r="H17" s="19">
        <f t="shared" si="2"/>
        <v>41.356799429157157</v>
      </c>
      <c r="I17" s="20">
        <f>Sheet1!J17</f>
        <v>0</v>
      </c>
      <c r="J17" s="27">
        <f t="shared" si="3"/>
        <v>41.356799429157157</v>
      </c>
      <c r="K17" s="7"/>
      <c r="L17" s="7"/>
      <c r="M17" s="7"/>
      <c r="N17" s="7"/>
      <c r="O17" s="7"/>
      <c r="P17" s="7"/>
      <c r="Q17" s="7"/>
      <c r="R17" s="7"/>
    </row>
    <row r="18" spans="1:18" ht="16.5" customHeight="1">
      <c r="A18" s="4">
        <v>10</v>
      </c>
      <c r="B18" s="4" t="s">
        <v>32</v>
      </c>
      <c r="C18" s="18">
        <f>Sheet1!D18</f>
        <v>38132</v>
      </c>
      <c r="D18" s="18">
        <f>Sheet1!E18</f>
        <v>5542</v>
      </c>
      <c r="E18" s="19">
        <f t="shared" si="0"/>
        <v>14.533724955418021</v>
      </c>
      <c r="F18" s="18">
        <f>Sheet1!G18</f>
        <v>0</v>
      </c>
      <c r="G18" s="21">
        <f t="shared" si="1"/>
        <v>5542</v>
      </c>
      <c r="H18" s="19">
        <f t="shared" si="2"/>
        <v>14.533724955418021</v>
      </c>
      <c r="I18" s="20">
        <f>Sheet1!J18</f>
        <v>0</v>
      </c>
      <c r="J18" s="27">
        <f t="shared" si="3"/>
        <v>14.533724955418021</v>
      </c>
      <c r="K18" s="7"/>
      <c r="L18" s="7"/>
      <c r="M18" s="7"/>
      <c r="N18" s="7"/>
      <c r="O18" s="7"/>
      <c r="P18" s="7"/>
      <c r="Q18" s="7"/>
      <c r="R18" s="7"/>
    </row>
    <row r="19" spans="1:18" ht="16.5" customHeight="1">
      <c r="A19" s="4">
        <v>11</v>
      </c>
      <c r="B19" s="4" t="s">
        <v>33</v>
      </c>
      <c r="C19" s="18">
        <f>Sheet1!D19</f>
        <v>47449</v>
      </c>
      <c r="D19" s="18">
        <f>Sheet1!E19</f>
        <v>3781</v>
      </c>
      <c r="E19" s="19">
        <f t="shared" si="0"/>
        <v>7.9685557124491559</v>
      </c>
      <c r="F19" s="18">
        <f>Sheet1!G19</f>
        <v>0</v>
      </c>
      <c r="G19" s="21">
        <f t="shared" si="1"/>
        <v>3781</v>
      </c>
      <c r="H19" s="19">
        <f t="shared" si="2"/>
        <v>7.9685557124491559</v>
      </c>
      <c r="I19" s="20">
        <f>Sheet1!J19</f>
        <v>0</v>
      </c>
      <c r="J19" s="27">
        <f t="shared" si="3"/>
        <v>7.9685557124491559</v>
      </c>
      <c r="K19" s="7"/>
      <c r="L19" s="7"/>
      <c r="M19" s="7"/>
      <c r="N19" s="7"/>
      <c r="O19" s="7"/>
      <c r="P19" s="7"/>
      <c r="Q19" s="7"/>
      <c r="R19" s="7"/>
    </row>
    <row r="20" spans="1:18" ht="16.5" customHeight="1">
      <c r="A20" s="4">
        <v>12</v>
      </c>
      <c r="B20" s="4" t="s">
        <v>34</v>
      </c>
      <c r="C20" s="18">
        <f>Sheet1!D20</f>
        <v>63088</v>
      </c>
      <c r="D20" s="18">
        <f>Sheet1!E20</f>
        <v>18557</v>
      </c>
      <c r="E20" s="19">
        <f t="shared" si="0"/>
        <v>29.414468678671064</v>
      </c>
      <c r="F20" s="18">
        <f>Sheet1!G20</f>
        <v>17671</v>
      </c>
      <c r="G20" s="21">
        <f t="shared" si="1"/>
        <v>36228</v>
      </c>
      <c r="H20" s="19">
        <f t="shared" si="2"/>
        <v>57.424549835150899</v>
      </c>
      <c r="I20" s="20">
        <f>Sheet1!J20</f>
        <v>12968</v>
      </c>
      <c r="J20" s="27">
        <f t="shared" si="3"/>
        <v>77.979964494040075</v>
      </c>
      <c r="K20" s="7"/>
      <c r="L20" s="7"/>
      <c r="M20" s="7"/>
      <c r="N20" s="7"/>
      <c r="O20" s="7"/>
      <c r="P20" s="7"/>
      <c r="Q20" s="7"/>
      <c r="R20" s="7"/>
    </row>
    <row r="21" spans="1:18" ht="16.5" customHeight="1">
      <c r="A21" s="4">
        <v>13</v>
      </c>
      <c r="B21" s="4" t="s">
        <v>35</v>
      </c>
      <c r="C21" s="18">
        <f>Sheet1!D21</f>
        <v>49434</v>
      </c>
      <c r="D21" s="18">
        <f>Sheet1!E21</f>
        <v>15389</v>
      </c>
      <c r="E21" s="19">
        <f t="shared" si="0"/>
        <v>31.130396083667112</v>
      </c>
      <c r="F21" s="18">
        <f>Sheet1!G21</f>
        <v>0</v>
      </c>
      <c r="G21" s="21">
        <f t="shared" si="1"/>
        <v>15389</v>
      </c>
      <c r="H21" s="19">
        <f t="shared" si="2"/>
        <v>31.130396083667112</v>
      </c>
      <c r="I21" s="20">
        <f>Sheet1!J21</f>
        <v>0</v>
      </c>
      <c r="J21" s="27">
        <f t="shared" si="3"/>
        <v>31.130396083667112</v>
      </c>
      <c r="K21" s="7"/>
      <c r="L21" s="7"/>
      <c r="M21" s="7"/>
      <c r="N21" s="7"/>
      <c r="O21" s="7"/>
      <c r="P21" s="7"/>
      <c r="Q21" s="7"/>
      <c r="R21" s="7"/>
    </row>
    <row r="22" spans="1:18" ht="16.5" customHeight="1">
      <c r="A22" s="4">
        <v>14</v>
      </c>
      <c r="B22" s="4" t="s">
        <v>36</v>
      </c>
      <c r="C22" s="18">
        <f>Sheet1!D22</f>
        <v>205578</v>
      </c>
      <c r="D22" s="18">
        <f>Sheet1!E22</f>
        <v>124540</v>
      </c>
      <c r="E22" s="19">
        <f t="shared" si="0"/>
        <v>60.580412300927144</v>
      </c>
      <c r="F22" s="18">
        <f>Sheet1!G22</f>
        <v>0</v>
      </c>
      <c r="G22" s="21">
        <f t="shared" si="1"/>
        <v>124540</v>
      </c>
      <c r="H22" s="19">
        <f t="shared" si="2"/>
        <v>60.580412300927144</v>
      </c>
      <c r="I22" s="20">
        <f>Sheet1!J22</f>
        <v>19650</v>
      </c>
      <c r="J22" s="27">
        <f t="shared" si="3"/>
        <v>70.138828084717233</v>
      </c>
      <c r="K22" s="7"/>
      <c r="L22" s="7"/>
      <c r="M22" s="7"/>
      <c r="N22" s="7"/>
      <c r="O22" s="7"/>
      <c r="P22" s="7"/>
      <c r="Q22" s="7"/>
      <c r="R22" s="7"/>
    </row>
    <row r="23" spans="1:18" ht="16.5" customHeight="1">
      <c r="A23" s="4">
        <v>15</v>
      </c>
      <c r="B23" s="4" t="s">
        <v>37</v>
      </c>
      <c r="C23" s="18">
        <f>Sheet1!D23</f>
        <v>249586</v>
      </c>
      <c r="D23" s="18">
        <f>Sheet1!E23</f>
        <v>105360</v>
      </c>
      <c r="E23" s="19">
        <f t="shared" si="0"/>
        <v>42.213906228714748</v>
      </c>
      <c r="F23" s="18">
        <f>Sheet1!G23</f>
        <v>20006</v>
      </c>
      <c r="G23" s="21">
        <f t="shared" si="1"/>
        <v>125366</v>
      </c>
      <c r="H23" s="19">
        <f t="shared" si="2"/>
        <v>50.229580184786009</v>
      </c>
      <c r="I23" s="20">
        <f>Sheet1!J23</f>
        <v>0</v>
      </c>
      <c r="J23" s="27">
        <f t="shared" si="3"/>
        <v>50.229580184786009</v>
      </c>
      <c r="K23" s="7"/>
      <c r="L23" s="7"/>
      <c r="M23" s="7"/>
      <c r="N23" s="7"/>
      <c r="O23" s="7"/>
      <c r="P23" s="7"/>
      <c r="Q23" s="7"/>
      <c r="R23" s="7"/>
    </row>
    <row r="24" spans="1:18" ht="16.5" customHeight="1">
      <c r="A24" s="4">
        <v>16</v>
      </c>
      <c r="B24" s="4" t="s">
        <v>38</v>
      </c>
      <c r="C24" s="18">
        <f>Sheet1!D24</f>
        <v>92416</v>
      </c>
      <c r="D24" s="18">
        <f>Sheet1!E24</f>
        <v>41709</v>
      </c>
      <c r="E24" s="19">
        <f t="shared" si="0"/>
        <v>45.1317953601108</v>
      </c>
      <c r="F24" s="18">
        <f>Sheet1!G24</f>
        <v>0</v>
      </c>
      <c r="G24" s="21">
        <f t="shared" si="1"/>
        <v>41709</v>
      </c>
      <c r="H24" s="19">
        <f t="shared" si="2"/>
        <v>45.1317953601108</v>
      </c>
      <c r="I24" s="20">
        <f>Sheet1!J24</f>
        <v>0</v>
      </c>
      <c r="J24" s="27">
        <f t="shared" si="3"/>
        <v>45.1317953601108</v>
      </c>
      <c r="K24" s="7"/>
      <c r="L24" s="7"/>
      <c r="M24" s="7"/>
      <c r="N24" s="7"/>
      <c r="O24" s="7"/>
      <c r="P24" s="7"/>
      <c r="Q24" s="7"/>
      <c r="R24" s="7"/>
    </row>
    <row r="25" spans="1:18" ht="16.5" customHeight="1">
      <c r="A25" s="4">
        <v>17</v>
      </c>
      <c r="B25" s="4" t="s">
        <v>39</v>
      </c>
      <c r="C25" s="18">
        <f>Sheet1!D25</f>
        <v>19690</v>
      </c>
      <c r="D25" s="18">
        <f>Sheet1!E25</f>
        <v>7985</v>
      </c>
      <c r="E25" s="19">
        <f t="shared" si="0"/>
        <v>40.553580497714577</v>
      </c>
      <c r="F25" s="18">
        <f>Sheet1!G25</f>
        <v>14068</v>
      </c>
      <c r="G25" s="21">
        <f t="shared" si="1"/>
        <v>22053</v>
      </c>
      <c r="H25" s="19">
        <f t="shared" si="2"/>
        <v>112.0010157440325</v>
      </c>
      <c r="I25" s="20">
        <f>Sheet1!J25</f>
        <v>0</v>
      </c>
      <c r="J25" s="27">
        <f t="shared" si="3"/>
        <v>112.0010157440325</v>
      </c>
      <c r="K25" s="7"/>
      <c r="L25" s="7"/>
      <c r="M25" s="7"/>
      <c r="N25" s="7"/>
      <c r="O25" s="7"/>
      <c r="P25" s="7"/>
      <c r="Q25" s="7"/>
      <c r="R25" s="7"/>
    </row>
    <row r="26" spans="1:18" ht="16.5" customHeight="1">
      <c r="A26" s="4">
        <v>18</v>
      </c>
      <c r="B26" s="4" t="s">
        <v>40</v>
      </c>
      <c r="C26" s="18">
        <f>Sheet1!D26</f>
        <v>101193</v>
      </c>
      <c r="D26" s="18">
        <f>Sheet1!E26</f>
        <v>40591</v>
      </c>
      <c r="E26" s="19">
        <f t="shared" si="0"/>
        <v>40.112458371626495</v>
      </c>
      <c r="F26" s="18">
        <f>Sheet1!G26</f>
        <v>0</v>
      </c>
      <c r="G26" s="21">
        <f t="shared" si="1"/>
        <v>40591</v>
      </c>
      <c r="H26" s="19">
        <f t="shared" si="2"/>
        <v>40.112458371626495</v>
      </c>
      <c r="I26" s="20">
        <f>Sheet1!J26</f>
        <v>0</v>
      </c>
      <c r="J26" s="27">
        <f t="shared" si="3"/>
        <v>40.112458371626495</v>
      </c>
      <c r="K26" s="7"/>
      <c r="L26" s="7"/>
      <c r="M26" s="7"/>
      <c r="N26" s="7"/>
      <c r="O26" s="7"/>
      <c r="P26" s="7"/>
      <c r="Q26" s="7"/>
      <c r="R26" s="7"/>
    </row>
    <row r="27" spans="1:18" ht="16.5" customHeight="1">
      <c r="A27" s="4">
        <v>19</v>
      </c>
      <c r="B27" s="4" t="s">
        <v>41</v>
      </c>
      <c r="C27" s="18">
        <f>Sheet1!D27</f>
        <v>229759</v>
      </c>
      <c r="D27" s="18">
        <f>Sheet1!E27</f>
        <v>118579</v>
      </c>
      <c r="E27" s="19">
        <f t="shared" si="0"/>
        <v>51.610165434215851</v>
      </c>
      <c r="F27" s="18">
        <f>Sheet1!G27</f>
        <v>0</v>
      </c>
      <c r="G27" s="21">
        <f t="shared" si="1"/>
        <v>118579</v>
      </c>
      <c r="H27" s="19">
        <f t="shared" si="2"/>
        <v>51.610165434215851</v>
      </c>
      <c r="I27" s="20">
        <f>Sheet1!J27</f>
        <v>0</v>
      </c>
      <c r="J27" s="27">
        <f t="shared" si="3"/>
        <v>51.610165434215851</v>
      </c>
      <c r="K27" s="7"/>
      <c r="L27" s="7"/>
      <c r="M27" s="7"/>
      <c r="N27" s="7"/>
      <c r="O27" s="7"/>
      <c r="P27" s="7"/>
      <c r="Q27" s="7"/>
      <c r="R27" s="7"/>
    </row>
    <row r="28" spans="1:18" ht="16.5" customHeight="1">
      <c r="A28" s="4">
        <v>20</v>
      </c>
      <c r="B28" s="4" t="s">
        <v>42</v>
      </c>
      <c r="C28" s="18">
        <f>Sheet1!D28</f>
        <v>44796</v>
      </c>
      <c r="D28" s="18">
        <f>Sheet1!E28</f>
        <v>11502</v>
      </c>
      <c r="E28" s="19">
        <f t="shared" si="0"/>
        <v>25.676399678542726</v>
      </c>
      <c r="F28" s="18">
        <f>Sheet1!G28</f>
        <v>0</v>
      </c>
      <c r="G28" s="21">
        <f t="shared" si="1"/>
        <v>11502</v>
      </c>
      <c r="H28" s="19">
        <f t="shared" si="2"/>
        <v>25.676399678542726</v>
      </c>
      <c r="I28" s="20">
        <f>Sheet1!J28</f>
        <v>0</v>
      </c>
      <c r="J28" s="27">
        <f t="shared" si="3"/>
        <v>25.676399678542726</v>
      </c>
      <c r="K28" s="7"/>
      <c r="L28" s="7"/>
      <c r="M28" s="7"/>
      <c r="N28" s="7"/>
      <c r="O28" s="7"/>
      <c r="P28" s="7"/>
      <c r="Q28" s="7"/>
      <c r="R28" s="7"/>
    </row>
    <row r="29" spans="1:18" ht="16.5" customHeight="1">
      <c r="A29" s="4">
        <v>21</v>
      </c>
      <c r="B29" s="4" t="s">
        <v>43</v>
      </c>
      <c r="C29" s="18">
        <f>Sheet1!D29</f>
        <v>132283</v>
      </c>
      <c r="D29" s="18">
        <f>Sheet1!E29</f>
        <v>55652</v>
      </c>
      <c r="E29" s="19">
        <f t="shared" si="0"/>
        <v>42.070409652033895</v>
      </c>
      <c r="F29" s="18">
        <f>Sheet1!G29</f>
        <v>0</v>
      </c>
      <c r="G29" s="21">
        <f t="shared" si="1"/>
        <v>55652</v>
      </c>
      <c r="H29" s="19">
        <f t="shared" si="2"/>
        <v>42.070409652033895</v>
      </c>
      <c r="I29" s="20">
        <f>Sheet1!J29</f>
        <v>0</v>
      </c>
      <c r="J29" s="27">
        <f t="shared" si="3"/>
        <v>42.070409652033895</v>
      </c>
      <c r="K29" s="7"/>
      <c r="L29" s="7"/>
      <c r="M29" s="7"/>
      <c r="N29" s="7"/>
      <c r="O29" s="7"/>
      <c r="P29" s="7"/>
      <c r="Q29" s="7"/>
      <c r="R29" s="7"/>
    </row>
    <row r="30" spans="1:18" ht="16.5" customHeight="1">
      <c r="A30" s="4"/>
      <c r="B30" s="6" t="s">
        <v>44</v>
      </c>
      <c r="C30" s="18"/>
      <c r="D30" s="18"/>
      <c r="E30" s="19"/>
      <c r="F30" s="18"/>
      <c r="G30" s="21"/>
      <c r="H30" s="19"/>
      <c r="I30" s="20"/>
      <c r="J30" s="27"/>
      <c r="K30" s="7"/>
      <c r="L30" s="7"/>
      <c r="M30" s="7"/>
      <c r="N30" s="7"/>
      <c r="O30" s="7"/>
      <c r="P30" s="7"/>
      <c r="Q30" s="7"/>
      <c r="R30" s="7"/>
    </row>
    <row r="31" spans="1:18" ht="16.5" customHeight="1">
      <c r="A31" s="4">
        <v>22</v>
      </c>
      <c r="B31" s="4" t="s">
        <v>45</v>
      </c>
      <c r="C31" s="18">
        <f>Sheet1!D31</f>
        <v>30670</v>
      </c>
      <c r="D31" s="18">
        <f>Sheet1!E31</f>
        <v>17167</v>
      </c>
      <c r="E31" s="19">
        <f t="shared" si="0"/>
        <v>55.973263775676557</v>
      </c>
      <c r="F31" s="18">
        <f>Sheet1!G31</f>
        <v>7732</v>
      </c>
      <c r="G31" s="21">
        <f t="shared" si="1"/>
        <v>24899</v>
      </c>
      <c r="H31" s="19">
        <f t="shared" si="2"/>
        <v>81.18356700358656</v>
      </c>
      <c r="I31" s="20">
        <f>Sheet1!J31</f>
        <v>0</v>
      </c>
      <c r="J31" s="27">
        <f t="shared" si="3"/>
        <v>81.18356700358656</v>
      </c>
      <c r="K31" s="7"/>
      <c r="L31" s="7"/>
      <c r="M31" s="7"/>
      <c r="N31" s="7"/>
      <c r="O31" s="7"/>
      <c r="P31" s="7"/>
      <c r="Q31" s="7"/>
      <c r="R31" s="7"/>
    </row>
    <row r="32" spans="1:18" ht="16.5" customHeight="1">
      <c r="A32" s="4">
        <v>23</v>
      </c>
      <c r="B32" s="4" t="s">
        <v>75</v>
      </c>
      <c r="C32" s="18">
        <f>Sheet1!D32</f>
        <v>6512</v>
      </c>
      <c r="D32" s="18">
        <f>Sheet1!E32</f>
        <v>3825</v>
      </c>
      <c r="E32" s="19">
        <f t="shared" si="0"/>
        <v>58.737714987714988</v>
      </c>
      <c r="F32" s="18">
        <f>Sheet1!G32</f>
        <v>0</v>
      </c>
      <c r="G32" s="21">
        <f t="shared" si="1"/>
        <v>3825</v>
      </c>
      <c r="H32" s="19">
        <f t="shared" si="2"/>
        <v>58.737714987714988</v>
      </c>
      <c r="I32" s="20">
        <f>Sheet1!J32</f>
        <v>0</v>
      </c>
      <c r="J32" s="27">
        <f t="shared" si="3"/>
        <v>58.737714987714988</v>
      </c>
      <c r="K32" s="7"/>
      <c r="L32" s="7"/>
      <c r="M32" s="7"/>
      <c r="N32" s="7"/>
      <c r="O32" s="7"/>
      <c r="P32" s="7"/>
      <c r="Q32" s="7"/>
      <c r="R32" s="7"/>
    </row>
    <row r="33" spans="1:18" ht="16.5" customHeight="1">
      <c r="A33" s="4">
        <v>24</v>
      </c>
      <c r="B33" s="4" t="s">
        <v>47</v>
      </c>
      <c r="C33" s="18">
        <f>Sheet1!D33</f>
        <v>480</v>
      </c>
      <c r="D33" s="18">
        <f>Sheet1!E33</f>
        <v>333</v>
      </c>
      <c r="E33" s="19">
        <f>(D33*100)/C33</f>
        <v>69.375</v>
      </c>
      <c r="F33" s="18">
        <f>Sheet1!G33</f>
        <v>0</v>
      </c>
      <c r="G33" s="21">
        <f>SUM(F33+D33)</f>
        <v>333</v>
      </c>
      <c r="H33" s="19">
        <f>(G33*100)/C33</f>
        <v>69.375</v>
      </c>
      <c r="I33" s="20">
        <f>Sheet1!J33</f>
        <v>0</v>
      </c>
      <c r="J33" s="27">
        <f>(((I33+D33+F33)*100)/C33)</f>
        <v>69.375</v>
      </c>
      <c r="K33" s="7"/>
      <c r="L33" s="7"/>
      <c r="M33" s="7"/>
      <c r="N33" s="7"/>
      <c r="O33" s="7"/>
      <c r="P33" s="7"/>
      <c r="Q33" s="7"/>
      <c r="R33" s="7"/>
    </row>
    <row r="34" spans="1:18" ht="16.5" customHeight="1">
      <c r="A34" s="4"/>
      <c r="B34" s="6" t="s">
        <v>29</v>
      </c>
      <c r="C34" s="18"/>
      <c r="D34" s="18"/>
      <c r="E34" s="19"/>
      <c r="F34" s="18"/>
      <c r="G34" s="21"/>
      <c r="H34" s="19"/>
      <c r="I34" s="20"/>
      <c r="J34" s="27"/>
      <c r="K34" s="7"/>
      <c r="L34" s="7"/>
      <c r="M34" s="7"/>
      <c r="N34" s="7"/>
      <c r="O34" s="7"/>
      <c r="P34" s="7"/>
      <c r="Q34" s="7"/>
      <c r="R34" s="7"/>
    </row>
    <row r="35" spans="1:18" ht="16.5" customHeight="1">
      <c r="A35" s="4">
        <v>25</v>
      </c>
      <c r="B35" s="4" t="s">
        <v>48</v>
      </c>
      <c r="C35" s="18">
        <f>Sheet1!D35</f>
        <v>206398</v>
      </c>
      <c r="D35" s="18">
        <f>Sheet1!E35</f>
        <v>41435</v>
      </c>
      <c r="E35" s="19">
        <f t="shared" si="0"/>
        <v>20.075291427242512</v>
      </c>
      <c r="F35" s="18">
        <f>Sheet1!G35</f>
        <v>54875</v>
      </c>
      <c r="G35" s="21">
        <f t="shared" si="1"/>
        <v>96310</v>
      </c>
      <c r="H35" s="19">
        <f t="shared" si="2"/>
        <v>46.662273859242823</v>
      </c>
      <c r="I35" s="20">
        <f>Sheet1!J35</f>
        <v>0</v>
      </c>
      <c r="J35" s="27">
        <f t="shared" si="3"/>
        <v>46.662273859242823</v>
      </c>
      <c r="K35" s="7"/>
      <c r="L35" s="7"/>
      <c r="M35" s="7"/>
      <c r="N35" s="7"/>
      <c r="O35" s="7"/>
      <c r="P35" s="7"/>
      <c r="Q35" s="7"/>
      <c r="R35" s="7"/>
    </row>
    <row r="36" spans="1:18" ht="16.5" customHeight="1">
      <c r="A36" s="4">
        <v>26</v>
      </c>
      <c r="B36" s="4" t="s">
        <v>49</v>
      </c>
      <c r="C36" s="18">
        <f>Sheet1!D36</f>
        <v>14651</v>
      </c>
      <c r="D36" s="18">
        <f>Sheet1!E36</f>
        <v>1810</v>
      </c>
      <c r="E36" s="19">
        <f t="shared" si="0"/>
        <v>12.354105521807385</v>
      </c>
      <c r="F36" s="18">
        <f>Sheet1!G36</f>
        <v>10437</v>
      </c>
      <c r="G36" s="21">
        <f t="shared" si="1"/>
        <v>12247</v>
      </c>
      <c r="H36" s="19">
        <f t="shared" si="2"/>
        <v>83.591563715787316</v>
      </c>
      <c r="I36" s="20">
        <f>Sheet1!J36</f>
        <v>195</v>
      </c>
      <c r="J36" s="27">
        <f t="shared" si="3"/>
        <v>84.922530885263811</v>
      </c>
      <c r="K36" s="7"/>
      <c r="L36" s="7"/>
      <c r="M36" s="7"/>
      <c r="N36" s="7"/>
      <c r="O36" s="7"/>
      <c r="P36" s="7"/>
      <c r="Q36" s="7"/>
      <c r="R36" s="7"/>
    </row>
    <row r="37" spans="1:18" ht="16.5" customHeight="1">
      <c r="A37" s="4">
        <v>27</v>
      </c>
      <c r="B37" s="4" t="s">
        <v>50</v>
      </c>
      <c r="C37" s="18">
        <f>Sheet1!D37</f>
        <v>5623</v>
      </c>
      <c r="D37" s="18">
        <f>Sheet1!E37</f>
        <v>1694</v>
      </c>
      <c r="E37" s="19">
        <f t="shared" si="0"/>
        <v>30.126267117197226</v>
      </c>
      <c r="F37" s="18">
        <f>Sheet1!G37</f>
        <v>0</v>
      </c>
      <c r="G37" s="21">
        <f t="shared" si="1"/>
        <v>1694</v>
      </c>
      <c r="H37" s="19">
        <f t="shared" si="2"/>
        <v>30.126267117197226</v>
      </c>
      <c r="I37" s="20">
        <f>Sheet1!J37</f>
        <v>0</v>
      </c>
      <c r="J37" s="27">
        <f t="shared" si="3"/>
        <v>30.126267117197226</v>
      </c>
      <c r="K37" s="7"/>
      <c r="L37" s="7"/>
      <c r="M37" s="7"/>
      <c r="N37" s="7"/>
      <c r="O37" s="7"/>
      <c r="P37" s="7"/>
      <c r="Q37" s="7"/>
      <c r="R37" s="7"/>
    </row>
    <row r="38" spans="1:18" ht="16.5" customHeight="1">
      <c r="A38" s="4">
        <v>28</v>
      </c>
      <c r="B38" s="4" t="s">
        <v>51</v>
      </c>
      <c r="C38" s="18">
        <f>Sheet1!D38</f>
        <v>14137</v>
      </c>
      <c r="D38" s="18">
        <f>Sheet1!E38</f>
        <v>1606</v>
      </c>
      <c r="E38" s="19">
        <f t="shared" si="0"/>
        <v>11.36026030982528</v>
      </c>
      <c r="F38" s="18">
        <f>Sheet1!G38</f>
        <v>0</v>
      </c>
      <c r="G38" s="21">
        <f t="shared" si="1"/>
        <v>1606</v>
      </c>
      <c r="H38" s="19">
        <f t="shared" si="2"/>
        <v>11.36026030982528</v>
      </c>
      <c r="I38" s="20">
        <f>Sheet1!J38</f>
        <v>0</v>
      </c>
      <c r="J38" s="27">
        <f t="shared" si="3"/>
        <v>11.36026030982528</v>
      </c>
      <c r="K38" s="7"/>
      <c r="L38" s="7"/>
      <c r="M38" s="7"/>
      <c r="N38" s="7"/>
      <c r="O38" s="7"/>
      <c r="P38" s="7"/>
      <c r="Q38" s="7"/>
      <c r="R38" s="7"/>
    </row>
    <row r="39" spans="1:18" ht="16.5" customHeight="1">
      <c r="A39" s="4">
        <v>29</v>
      </c>
      <c r="B39" s="4" t="s">
        <v>52</v>
      </c>
      <c r="C39" s="18">
        <f>Sheet1!D39</f>
        <v>8157</v>
      </c>
      <c r="D39" s="18">
        <f>Sheet1!E39</f>
        <v>105</v>
      </c>
      <c r="E39" s="19">
        <f t="shared" si="0"/>
        <v>1.2872379551305626</v>
      </c>
      <c r="F39" s="18">
        <f>Sheet1!G39</f>
        <v>0</v>
      </c>
      <c r="G39" s="21">
        <f t="shared" si="1"/>
        <v>105</v>
      </c>
      <c r="H39" s="19">
        <f t="shared" si="2"/>
        <v>1.2872379551305626</v>
      </c>
      <c r="I39" s="20">
        <f>Sheet1!J39</f>
        <v>0</v>
      </c>
      <c r="J39" s="27">
        <f t="shared" si="3"/>
        <v>1.2872379551305626</v>
      </c>
      <c r="K39" s="7"/>
      <c r="L39" s="7"/>
      <c r="M39" s="7"/>
      <c r="N39" s="7"/>
      <c r="O39" s="7"/>
      <c r="P39" s="7"/>
      <c r="Q39" s="7"/>
      <c r="R39" s="7"/>
    </row>
    <row r="40" spans="1:18" ht="16.5" customHeight="1">
      <c r="A40" s="4">
        <v>30</v>
      </c>
      <c r="B40" s="4" t="s">
        <v>53</v>
      </c>
      <c r="C40" s="18">
        <f>Sheet1!D40</f>
        <v>304070</v>
      </c>
      <c r="D40" s="18">
        <f>Sheet1!E40</f>
        <v>79213</v>
      </c>
      <c r="E40" s="19">
        <f t="shared" si="0"/>
        <v>26.050909330088466</v>
      </c>
      <c r="F40" s="18">
        <f>Sheet1!G40</f>
        <v>70862</v>
      </c>
      <c r="G40" s="21">
        <f t="shared" si="1"/>
        <v>150075</v>
      </c>
      <c r="H40" s="19">
        <f t="shared" si="2"/>
        <v>49.355411582859212</v>
      </c>
      <c r="I40" s="20">
        <f>Sheet1!J40</f>
        <v>0</v>
      </c>
      <c r="J40" s="27">
        <f t="shared" si="3"/>
        <v>49.355411582859212</v>
      </c>
      <c r="K40" s="7"/>
      <c r="L40" s="7"/>
      <c r="M40" s="7"/>
      <c r="N40" s="7"/>
      <c r="O40" s="7"/>
      <c r="P40" s="7"/>
      <c r="Q40" s="7"/>
      <c r="R40" s="7"/>
    </row>
    <row r="41" spans="1:18" ht="16.5" customHeight="1">
      <c r="A41" s="4">
        <v>31</v>
      </c>
      <c r="B41" s="4" t="s">
        <v>54</v>
      </c>
      <c r="C41" s="18">
        <f>Sheet1!D41</f>
        <v>254246</v>
      </c>
      <c r="D41" s="18">
        <f>Sheet1!E41</f>
        <v>122329</v>
      </c>
      <c r="E41" s="19">
        <f t="shared" si="0"/>
        <v>48.114424612383281</v>
      </c>
      <c r="F41" s="18">
        <f>Sheet1!G41</f>
        <v>0</v>
      </c>
      <c r="G41" s="21">
        <f t="shared" si="1"/>
        <v>122329</v>
      </c>
      <c r="H41" s="19">
        <f t="shared" si="2"/>
        <v>48.114424612383281</v>
      </c>
      <c r="I41" s="20">
        <f>Sheet1!J41</f>
        <v>0</v>
      </c>
      <c r="J41" s="27">
        <f t="shared" si="3"/>
        <v>48.114424612383281</v>
      </c>
      <c r="K41" s="7"/>
      <c r="L41" s="7"/>
      <c r="M41" s="7"/>
      <c r="N41" s="7"/>
      <c r="O41" s="7"/>
      <c r="P41" s="7"/>
      <c r="Q41" s="7"/>
      <c r="R41" s="7"/>
    </row>
    <row r="42" spans="1:18" ht="16.5" customHeight="1">
      <c r="A42" s="4">
        <v>32</v>
      </c>
      <c r="B42" s="4" t="s">
        <v>55</v>
      </c>
      <c r="C42" s="18">
        <f>Sheet1!D42</f>
        <v>85070</v>
      </c>
      <c r="D42" s="18">
        <f>Sheet1!E42</f>
        <v>36040</v>
      </c>
      <c r="E42" s="19">
        <f t="shared" si="0"/>
        <v>42.365111084988833</v>
      </c>
      <c r="F42" s="18">
        <f>Sheet1!G42</f>
        <v>0</v>
      </c>
      <c r="G42" s="21">
        <f t="shared" si="1"/>
        <v>36040</v>
      </c>
      <c r="H42" s="19">
        <f t="shared" si="2"/>
        <v>42.365111084988833</v>
      </c>
      <c r="I42" s="20">
        <f>Sheet1!J42</f>
        <v>0</v>
      </c>
      <c r="J42" s="27">
        <f t="shared" si="3"/>
        <v>42.365111084988833</v>
      </c>
      <c r="K42" s="7"/>
      <c r="L42" s="7"/>
      <c r="M42" s="7"/>
      <c r="N42" s="7"/>
      <c r="O42" s="7"/>
      <c r="P42" s="7"/>
      <c r="Q42" s="7"/>
      <c r="R42" s="7"/>
    </row>
    <row r="43" spans="1:18" ht="16.5" customHeight="1">
      <c r="A43" s="4">
        <v>33</v>
      </c>
      <c r="B43" s="4" t="s">
        <v>56</v>
      </c>
      <c r="C43" s="18">
        <f>Sheet1!D43</f>
        <v>1989</v>
      </c>
      <c r="D43" s="18">
        <f>Sheet1!E43</f>
        <v>973</v>
      </c>
      <c r="E43" s="19">
        <f t="shared" si="0"/>
        <v>48.919054801407739</v>
      </c>
      <c r="F43" s="18">
        <f>Sheet1!G43</f>
        <v>0</v>
      </c>
      <c r="G43" s="21">
        <f t="shared" si="1"/>
        <v>973</v>
      </c>
      <c r="H43" s="19">
        <f t="shared" si="2"/>
        <v>48.919054801407739</v>
      </c>
      <c r="I43" s="20">
        <f>Sheet1!J43</f>
        <v>0</v>
      </c>
      <c r="J43" s="27">
        <f t="shared" si="3"/>
        <v>48.919054801407739</v>
      </c>
      <c r="K43" s="7"/>
      <c r="L43" s="7"/>
      <c r="M43" s="7"/>
      <c r="N43" s="7"/>
      <c r="O43" s="7"/>
      <c r="P43" s="7"/>
      <c r="Q43" s="7"/>
      <c r="R43" s="7"/>
    </row>
    <row r="44" spans="1:18" ht="16.5" customHeight="1">
      <c r="A44" s="4">
        <v>34</v>
      </c>
      <c r="B44" s="4" t="s">
        <v>57</v>
      </c>
      <c r="C44" s="18">
        <f>Sheet1!D44</f>
        <v>11320</v>
      </c>
      <c r="D44" s="18">
        <f>Sheet1!E44</f>
        <v>7821</v>
      </c>
      <c r="E44" s="19">
        <f t="shared" si="0"/>
        <v>69.090106007067135</v>
      </c>
      <c r="F44" s="18">
        <f>Sheet1!G44</f>
        <v>0</v>
      </c>
      <c r="G44" s="21">
        <f t="shared" si="1"/>
        <v>7821</v>
      </c>
      <c r="H44" s="19">
        <f t="shared" si="2"/>
        <v>69.090106007067135</v>
      </c>
      <c r="I44" s="20">
        <f>Sheet1!J44</f>
        <v>0</v>
      </c>
      <c r="J44" s="27">
        <f t="shared" si="3"/>
        <v>69.090106007067135</v>
      </c>
      <c r="K44" s="7"/>
      <c r="L44" s="7"/>
      <c r="M44" s="7"/>
      <c r="N44" s="7"/>
      <c r="O44" s="7"/>
      <c r="P44" s="7"/>
      <c r="Q44" s="7"/>
      <c r="R44" s="7"/>
    </row>
    <row r="45" spans="1:18" ht="16.5" customHeight="1">
      <c r="A45" s="4">
        <v>35</v>
      </c>
      <c r="B45" s="4" t="s">
        <v>61</v>
      </c>
      <c r="C45" s="18">
        <f>Sheet1!D45</f>
        <v>0</v>
      </c>
      <c r="D45" s="18">
        <f>Sheet1!E45</f>
        <v>0</v>
      </c>
      <c r="E45" s="19" t="e">
        <f t="shared" si="0"/>
        <v>#DIV/0!</v>
      </c>
      <c r="F45" s="18">
        <f>Sheet1!G45</f>
        <v>0</v>
      </c>
      <c r="G45" s="21">
        <f t="shared" si="1"/>
        <v>0</v>
      </c>
      <c r="H45" s="19" t="e">
        <f t="shared" si="2"/>
        <v>#DIV/0!</v>
      </c>
      <c r="I45" s="20">
        <f>Sheet1!J45</f>
        <v>0</v>
      </c>
      <c r="J45" s="27" t="e">
        <f t="shared" si="3"/>
        <v>#DIV/0!</v>
      </c>
      <c r="K45" s="7"/>
      <c r="L45" s="7"/>
      <c r="M45" s="7"/>
      <c r="N45" s="7"/>
      <c r="O45" s="7"/>
      <c r="P45" s="7"/>
      <c r="Q45" s="7"/>
      <c r="R45" s="7"/>
    </row>
    <row r="46" spans="1:18" s="1" customFormat="1" ht="16.5" customHeight="1">
      <c r="A46" s="26" t="s">
        <v>59</v>
      </c>
      <c r="B46" s="25"/>
      <c r="C46" s="16">
        <f>Sheet1!D46</f>
        <v>16268713</v>
      </c>
      <c r="D46" s="16">
        <f>Sheet1!E46</f>
        <v>5558726</v>
      </c>
      <c r="E46" s="22">
        <f t="shared" si="0"/>
        <v>34.168197570391712</v>
      </c>
      <c r="F46" s="16">
        <f>Sheet1!G46</f>
        <v>803006</v>
      </c>
      <c r="G46" s="23">
        <f t="shared" si="1"/>
        <v>6361732</v>
      </c>
      <c r="H46" s="22">
        <f t="shared" si="2"/>
        <v>39.104088934385899</v>
      </c>
      <c r="I46" s="23">
        <f>Sheet1!J46</f>
        <v>639844</v>
      </c>
      <c r="J46" s="22">
        <f t="shared" si="3"/>
        <v>43.037061382790391</v>
      </c>
      <c r="K46" s="7"/>
      <c r="L46" s="7"/>
      <c r="M46" s="7"/>
      <c r="N46" s="7"/>
      <c r="O46" s="7"/>
      <c r="P46" s="7"/>
      <c r="Q46" s="7"/>
      <c r="R46" s="7"/>
    </row>
    <row r="47" spans="1:18" s="1" customFormat="1" ht="16.5" customHeight="1">
      <c r="A47" s="14"/>
      <c r="B47" s="14" t="s">
        <v>60</v>
      </c>
      <c r="C47" s="18"/>
      <c r="D47" s="18"/>
      <c r="E47" s="19"/>
      <c r="F47" s="18"/>
      <c r="G47" s="21"/>
      <c r="H47" s="19"/>
      <c r="I47" s="20"/>
      <c r="J47" s="27"/>
      <c r="K47" s="7"/>
      <c r="L47" s="7"/>
      <c r="M47" s="7"/>
      <c r="N47" s="7"/>
      <c r="O47" s="7"/>
      <c r="P47" s="7"/>
      <c r="Q47" s="7"/>
      <c r="R47" s="7"/>
    </row>
    <row r="48" spans="1:18" ht="21" hidden="1">
      <c r="A48" s="10"/>
      <c r="B48" s="13" t="s">
        <v>58</v>
      </c>
      <c r="C48" s="18">
        <f>Sheet1!D48</f>
        <v>0</v>
      </c>
      <c r="D48" s="18">
        <f>Sheet1!E48</f>
        <v>0</v>
      </c>
      <c r="E48" s="19" t="e">
        <f t="shared" si="0"/>
        <v>#DIV/0!</v>
      </c>
      <c r="F48" s="18">
        <f>Sheet1!G48</f>
        <v>0</v>
      </c>
      <c r="G48" s="21">
        <f t="shared" si="1"/>
        <v>0</v>
      </c>
      <c r="H48" s="19" t="e">
        <f t="shared" si="2"/>
        <v>#DIV/0!</v>
      </c>
      <c r="I48" s="20">
        <f>Sheet1!J48</f>
        <v>0</v>
      </c>
      <c r="J48" s="27" t="e">
        <f t="shared" si="3"/>
        <v>#DIV/0!</v>
      </c>
      <c r="K48" s="11"/>
      <c r="L48" s="11"/>
      <c r="M48" s="11"/>
      <c r="N48" s="11"/>
      <c r="O48" s="11"/>
      <c r="P48" s="11"/>
      <c r="Q48" s="11"/>
      <c r="R48" s="11"/>
    </row>
    <row r="49" spans="1:18" ht="16.5" customHeight="1">
      <c r="A49" s="4">
        <v>36</v>
      </c>
      <c r="B49" s="4" t="s">
        <v>62</v>
      </c>
      <c r="C49" s="18">
        <f>Sheet1!D49</f>
        <v>198348</v>
      </c>
      <c r="D49" s="18">
        <f>Sheet1!E49</f>
        <v>104710</v>
      </c>
      <c r="E49" s="19">
        <f t="shared" si="0"/>
        <v>52.791054106923184</v>
      </c>
      <c r="F49" s="18">
        <f>Sheet1!G49</f>
        <v>0</v>
      </c>
      <c r="G49" s="21">
        <f t="shared" si="1"/>
        <v>104710</v>
      </c>
      <c r="H49" s="19">
        <f t="shared" si="2"/>
        <v>52.791054106923184</v>
      </c>
      <c r="I49" s="20">
        <f>Sheet1!J49</f>
        <v>4373</v>
      </c>
      <c r="J49" s="27">
        <f t="shared" si="3"/>
        <v>54.995765019057416</v>
      </c>
      <c r="K49" s="7"/>
      <c r="L49" s="7"/>
      <c r="M49" s="7"/>
      <c r="N49" s="7"/>
      <c r="O49" s="7"/>
      <c r="P49" s="7"/>
      <c r="Q49" s="7"/>
      <c r="R49" s="7"/>
    </row>
    <row r="50" spans="1:18" ht="16.5" customHeight="1">
      <c r="A50" s="4">
        <v>37</v>
      </c>
      <c r="B50" s="4" t="s">
        <v>76</v>
      </c>
      <c r="C50" s="18">
        <f>Sheet1!D50</f>
        <v>3323</v>
      </c>
      <c r="D50" s="18">
        <f>Sheet1!E50</f>
        <v>884</v>
      </c>
      <c r="E50" s="19">
        <f t="shared" si="0"/>
        <v>26.602467649714114</v>
      </c>
      <c r="F50" s="18">
        <f>Sheet1!G50</f>
        <v>0</v>
      </c>
      <c r="G50" s="21">
        <f t="shared" si="1"/>
        <v>884</v>
      </c>
      <c r="H50" s="19">
        <f t="shared" si="2"/>
        <v>26.602467649714114</v>
      </c>
      <c r="I50" s="20">
        <f>Sheet1!J50</f>
        <v>0</v>
      </c>
      <c r="J50" s="27">
        <f t="shared" si="3"/>
        <v>26.602467649714114</v>
      </c>
      <c r="K50" s="7"/>
      <c r="L50" s="7"/>
      <c r="M50" s="7"/>
      <c r="N50" s="7"/>
      <c r="O50" s="7"/>
      <c r="P50" s="7"/>
      <c r="Q50" s="7"/>
      <c r="R50" s="7"/>
    </row>
    <row r="51" spans="1:18" ht="16.5" customHeight="1">
      <c r="A51" s="4">
        <v>38</v>
      </c>
      <c r="B51" s="4" t="s">
        <v>64</v>
      </c>
      <c r="C51" s="18">
        <f>Sheet1!D51</f>
        <v>0</v>
      </c>
      <c r="D51" s="18">
        <f>Sheet1!E51</f>
        <v>0</v>
      </c>
      <c r="E51" s="19" t="e">
        <f t="shared" si="0"/>
        <v>#DIV/0!</v>
      </c>
      <c r="F51" s="18">
        <f>Sheet1!G51</f>
        <v>0</v>
      </c>
      <c r="G51" s="21">
        <f t="shared" si="1"/>
        <v>0</v>
      </c>
      <c r="H51" s="19" t="e">
        <f t="shared" si="2"/>
        <v>#DIV/0!</v>
      </c>
      <c r="I51" s="20">
        <f>Sheet1!J51</f>
        <v>0</v>
      </c>
      <c r="J51" s="27" t="e">
        <f t="shared" si="3"/>
        <v>#DIV/0!</v>
      </c>
      <c r="K51" s="7"/>
      <c r="L51" s="7"/>
      <c r="M51" s="7"/>
      <c r="N51" s="7"/>
      <c r="O51" s="7"/>
      <c r="P51" s="7"/>
      <c r="Q51" s="7"/>
      <c r="R51" s="7"/>
    </row>
    <row r="52" spans="1:18" s="1" customFormat="1" ht="16.5" customHeight="1">
      <c r="A52" s="58" t="s">
        <v>65</v>
      </c>
      <c r="B52" s="58" t="s">
        <v>66</v>
      </c>
      <c r="C52" s="16">
        <f>Sheet1!D52</f>
        <v>201671</v>
      </c>
      <c r="D52" s="16">
        <f>Sheet1!E52</f>
        <v>105594</v>
      </c>
      <c r="E52" s="22">
        <f t="shared" si="0"/>
        <v>52.359536076084318</v>
      </c>
      <c r="F52" s="16">
        <f>Sheet1!G52</f>
        <v>0</v>
      </c>
      <c r="G52" s="23">
        <f t="shared" si="1"/>
        <v>105594</v>
      </c>
      <c r="H52" s="22">
        <f t="shared" si="2"/>
        <v>52.359536076084318</v>
      </c>
      <c r="I52" s="23">
        <f>Sheet1!J52</f>
        <v>4373</v>
      </c>
      <c r="J52" s="22">
        <f t="shared" si="3"/>
        <v>54.527919234793302</v>
      </c>
      <c r="K52" s="7"/>
      <c r="L52" s="7"/>
      <c r="M52" s="7"/>
      <c r="N52" s="7"/>
      <c r="O52" s="7"/>
      <c r="P52" s="7"/>
      <c r="Q52" s="7"/>
      <c r="R52" s="7"/>
    </row>
    <row r="53" spans="1:18" s="1" customFormat="1" ht="16.5" customHeight="1">
      <c r="A53" s="14"/>
      <c r="B53" s="14" t="s">
        <v>67</v>
      </c>
      <c r="C53" s="18"/>
      <c r="D53" s="18"/>
      <c r="E53" s="19"/>
      <c r="F53" s="18"/>
      <c r="G53" s="21"/>
      <c r="H53" s="19"/>
      <c r="I53" s="20"/>
      <c r="J53" s="27"/>
      <c r="K53" s="7"/>
      <c r="L53" s="7"/>
      <c r="M53" s="7"/>
      <c r="N53" s="7"/>
      <c r="O53" s="7"/>
      <c r="P53" s="7"/>
      <c r="Q53" s="7"/>
      <c r="R53" s="7"/>
    </row>
    <row r="54" spans="1:18" ht="16.5" customHeight="1">
      <c r="A54" s="4">
        <v>39</v>
      </c>
      <c r="B54" s="4" t="s">
        <v>77</v>
      </c>
      <c r="C54" s="18">
        <f>Sheet1!D54</f>
        <v>645155</v>
      </c>
      <c r="D54" s="18">
        <f>Sheet1!E54</f>
        <v>274336</v>
      </c>
      <c r="E54" s="19">
        <f t="shared" si="0"/>
        <v>42.522494594322296</v>
      </c>
      <c r="F54" s="18">
        <f>Sheet1!G54</f>
        <v>0</v>
      </c>
      <c r="G54" s="21">
        <f t="shared" si="1"/>
        <v>274336</v>
      </c>
      <c r="H54" s="19">
        <f t="shared" si="2"/>
        <v>42.522494594322296</v>
      </c>
      <c r="I54" s="20">
        <f>Sheet1!J54</f>
        <v>0</v>
      </c>
      <c r="J54" s="27">
        <f t="shared" si="3"/>
        <v>42.522494594322296</v>
      </c>
      <c r="K54" s="7"/>
      <c r="L54" s="7"/>
      <c r="M54" s="7"/>
      <c r="N54" s="7"/>
      <c r="O54" s="7"/>
      <c r="P54" s="7"/>
      <c r="Q54" s="7"/>
      <c r="R54" s="7"/>
    </row>
    <row r="55" spans="1:18" ht="16.5" customHeight="1">
      <c r="A55" s="4">
        <v>40</v>
      </c>
      <c r="B55" s="4" t="s">
        <v>78</v>
      </c>
      <c r="C55" s="18">
        <f>Sheet1!D55</f>
        <v>296000</v>
      </c>
      <c r="D55" s="18">
        <f>Sheet1!E55</f>
        <v>213452</v>
      </c>
      <c r="E55" s="19">
        <f t="shared" si="0"/>
        <v>72.112162162162164</v>
      </c>
      <c r="F55" s="18">
        <f>Sheet1!G55</f>
        <v>0</v>
      </c>
      <c r="G55" s="21">
        <f t="shared" si="1"/>
        <v>213452</v>
      </c>
      <c r="H55" s="19">
        <f t="shared" si="2"/>
        <v>72.112162162162164</v>
      </c>
      <c r="I55" s="20">
        <f>Sheet1!J55</f>
        <v>21370</v>
      </c>
      <c r="J55" s="27">
        <f t="shared" si="3"/>
        <v>79.331756756756761</v>
      </c>
      <c r="K55" s="7"/>
      <c r="L55" s="7"/>
      <c r="M55" s="7"/>
      <c r="N55" s="7"/>
      <c r="O55" s="7"/>
      <c r="P55" s="7"/>
      <c r="Q55" s="7"/>
      <c r="R55" s="7"/>
    </row>
    <row r="56" spans="1:18" ht="16.5" customHeight="1">
      <c r="A56" s="4">
        <v>41</v>
      </c>
      <c r="B56" s="4" t="s">
        <v>66</v>
      </c>
      <c r="C56" s="18">
        <f>Sheet1!D56</f>
        <v>934285</v>
      </c>
      <c r="D56" s="18">
        <f>Sheet1!E56</f>
        <v>516669</v>
      </c>
      <c r="E56" s="19">
        <f t="shared" si="0"/>
        <v>55.301005581808546</v>
      </c>
      <c r="F56" s="18">
        <f>Sheet1!G56</f>
        <v>0</v>
      </c>
      <c r="G56" s="21">
        <f t="shared" si="1"/>
        <v>516669</v>
      </c>
      <c r="H56" s="19">
        <f t="shared" si="2"/>
        <v>55.301005581808546</v>
      </c>
      <c r="I56" s="20">
        <f>Sheet1!J56</f>
        <v>0</v>
      </c>
      <c r="J56" s="27">
        <f t="shared" si="3"/>
        <v>55.301005581808546</v>
      </c>
      <c r="K56" s="7"/>
      <c r="L56" s="7"/>
      <c r="M56" s="7"/>
      <c r="N56" s="7"/>
      <c r="O56" s="7"/>
      <c r="P56" s="7"/>
      <c r="Q56" s="7"/>
      <c r="R56" s="7"/>
    </row>
    <row r="57" spans="1:18" s="1" customFormat="1" ht="16.5" customHeight="1">
      <c r="A57" s="64" t="s">
        <v>71</v>
      </c>
      <c r="B57" s="64"/>
      <c r="C57" s="18">
        <f>Sheet1!D57</f>
        <v>1875440</v>
      </c>
      <c r="D57" s="18">
        <f>Sheet1!E57</f>
        <v>1004457</v>
      </c>
      <c r="E57" s="19">
        <f t="shared" si="0"/>
        <v>53.558471611995053</v>
      </c>
      <c r="F57" s="18">
        <f>Sheet1!G57</f>
        <v>0</v>
      </c>
      <c r="G57" s="21">
        <f t="shared" si="1"/>
        <v>1004457</v>
      </c>
      <c r="H57" s="19">
        <f t="shared" si="2"/>
        <v>53.558471611995053</v>
      </c>
      <c r="I57" s="20">
        <f>Sheet1!J57</f>
        <v>21370</v>
      </c>
      <c r="J57" s="27">
        <f t="shared" si="3"/>
        <v>54.697937550654778</v>
      </c>
      <c r="K57" s="7"/>
      <c r="L57" s="7"/>
      <c r="M57" s="7"/>
      <c r="N57" s="7"/>
      <c r="O57" s="7"/>
      <c r="P57" s="7"/>
      <c r="Q57" s="7"/>
      <c r="R57" s="7"/>
    </row>
    <row r="58" spans="1:18" s="1" customFormat="1" ht="16.5" customHeight="1">
      <c r="A58" s="58" t="s">
        <v>72</v>
      </c>
      <c r="B58" s="58"/>
      <c r="C58" s="16">
        <f>Sheet1!D58</f>
        <v>18345824</v>
      </c>
      <c r="D58" s="16">
        <f>Sheet1!E58</f>
        <v>6668777</v>
      </c>
      <c r="E58" s="22">
        <f t="shared" si="0"/>
        <v>36.350381427402773</v>
      </c>
      <c r="F58" s="16">
        <f>Sheet1!G58</f>
        <v>803006</v>
      </c>
      <c r="G58" s="23">
        <f t="shared" si="1"/>
        <v>7471783</v>
      </c>
      <c r="H58" s="22">
        <f t="shared" si="2"/>
        <v>40.727432030308371</v>
      </c>
      <c r="I58" s="23">
        <f>Sheet1!J58</f>
        <v>665587</v>
      </c>
      <c r="J58" s="22">
        <f t="shared" si="3"/>
        <v>44.355434784504638</v>
      </c>
      <c r="K58" s="7"/>
      <c r="L58" s="7"/>
      <c r="M58" s="7"/>
      <c r="N58" s="7"/>
      <c r="O58" s="7"/>
      <c r="P58" s="7"/>
      <c r="Q58" s="7"/>
      <c r="R58" s="7"/>
    </row>
    <row r="59" spans="1:18">
      <c r="C59" s="17"/>
      <c r="D59" s="17"/>
      <c r="E59" s="17"/>
      <c r="F59" s="17"/>
      <c r="G59" s="17"/>
      <c r="H59" s="17"/>
      <c r="I59" s="17"/>
      <c r="J59" s="17"/>
    </row>
    <row r="60" spans="1:18">
      <c r="C60" s="17"/>
      <c r="D60" s="17"/>
      <c r="E60" s="17"/>
      <c r="F60" s="17"/>
      <c r="G60" s="17"/>
      <c r="H60" s="17"/>
      <c r="I60" s="17"/>
      <c r="J60" s="17"/>
    </row>
    <row r="61" spans="1:18">
      <c r="C61" s="17"/>
      <c r="D61" s="17"/>
      <c r="E61" s="17"/>
      <c r="F61" s="17"/>
      <c r="G61" s="17"/>
      <c r="H61" s="17"/>
      <c r="I61" s="17"/>
      <c r="J61" s="17"/>
    </row>
    <row r="62" spans="1:18">
      <c r="C62" s="17"/>
      <c r="D62" s="17"/>
      <c r="E62" s="17"/>
      <c r="F62" s="17"/>
      <c r="G62" s="17"/>
      <c r="H62" s="17"/>
      <c r="I62" s="17"/>
      <c r="J62" s="17"/>
    </row>
    <row r="63" spans="1:18">
      <c r="C63" s="17"/>
      <c r="D63" s="17"/>
      <c r="E63" s="17"/>
      <c r="F63" s="17"/>
      <c r="G63" s="17"/>
      <c r="H63" s="17"/>
      <c r="I63" s="17"/>
      <c r="J63" s="17"/>
    </row>
    <row r="64" spans="1:18">
      <c r="C64" s="17"/>
      <c r="D64" s="17"/>
      <c r="E64" s="17"/>
      <c r="F64" s="17"/>
      <c r="G64" s="17"/>
      <c r="H64" s="17"/>
      <c r="I64" s="17"/>
      <c r="J64" s="17"/>
    </row>
    <row r="65" spans="3:10">
      <c r="C65" s="17"/>
      <c r="D65" s="17"/>
      <c r="E65" s="17"/>
      <c r="F65" s="17"/>
      <c r="G65" s="17"/>
      <c r="H65" s="17"/>
      <c r="I65" s="17"/>
      <c r="J65" s="17"/>
    </row>
    <row r="66" spans="3:10">
      <c r="C66" s="17"/>
      <c r="D66" s="17"/>
      <c r="E66" s="17"/>
      <c r="F66" s="17"/>
      <c r="G66" s="17"/>
      <c r="H66" s="17"/>
      <c r="I66" s="17"/>
      <c r="J66" s="17"/>
    </row>
    <row r="67" spans="3:10">
      <c r="C67" s="17"/>
      <c r="D67" s="17"/>
      <c r="E67" s="17"/>
      <c r="F67" s="17"/>
      <c r="G67" s="17"/>
      <c r="H67" s="17"/>
      <c r="I67" s="17"/>
      <c r="J67" s="17"/>
    </row>
    <row r="68" spans="3:10">
      <c r="C68" s="17"/>
      <c r="D68" s="17"/>
      <c r="E68" s="17"/>
      <c r="F68" s="17"/>
      <c r="G68" s="17"/>
      <c r="H68" s="17"/>
      <c r="I68" s="17"/>
      <c r="J68" s="17"/>
    </row>
    <row r="69" spans="3:10">
      <c r="C69" s="17"/>
      <c r="D69" s="17"/>
      <c r="E69" s="17"/>
      <c r="F69" s="17"/>
      <c r="G69" s="17"/>
      <c r="H69" s="17"/>
      <c r="I69" s="17"/>
      <c r="J69" s="17"/>
    </row>
    <row r="70" spans="3:10">
      <c r="C70" s="17"/>
      <c r="D70" s="17"/>
      <c r="E70" s="17"/>
      <c r="F70" s="17"/>
      <c r="G70" s="17"/>
      <c r="H70" s="17"/>
      <c r="I70" s="17"/>
      <c r="J70" s="17"/>
    </row>
    <row r="71" spans="3:10">
      <c r="C71" s="17"/>
      <c r="D71" s="17"/>
      <c r="E71" s="17"/>
      <c r="F71" s="17"/>
      <c r="G71" s="17"/>
      <c r="H71" s="17"/>
      <c r="I71" s="17"/>
      <c r="J71" s="17"/>
    </row>
    <row r="72" spans="3:10">
      <c r="C72" s="17"/>
      <c r="D72" s="17"/>
      <c r="E72" s="17"/>
      <c r="F72" s="17"/>
      <c r="G72" s="17"/>
      <c r="H72" s="17"/>
      <c r="I72" s="17"/>
      <c r="J72" s="17"/>
    </row>
    <row r="73" spans="3:10">
      <c r="C73" s="17"/>
      <c r="D73" s="17"/>
      <c r="E73" s="17"/>
      <c r="F73" s="17"/>
      <c r="G73" s="17"/>
      <c r="H73" s="17"/>
      <c r="I73" s="17"/>
      <c r="J73" s="17"/>
    </row>
    <row r="74" spans="3:10">
      <c r="C74" s="17"/>
      <c r="D74" s="17"/>
      <c r="E74" s="17"/>
      <c r="F74" s="17"/>
      <c r="G74" s="17"/>
      <c r="H74" s="17"/>
      <c r="I74" s="17"/>
      <c r="J74" s="17"/>
    </row>
    <row r="75" spans="3:10">
      <c r="C75" s="17"/>
      <c r="D75" s="17"/>
      <c r="E75" s="17"/>
      <c r="F75" s="17"/>
      <c r="G75" s="17"/>
      <c r="H75" s="17"/>
      <c r="I75" s="17"/>
      <c r="J75" s="17"/>
    </row>
    <row r="76" spans="3:10">
      <c r="C76" s="17"/>
      <c r="D76" s="17"/>
      <c r="E76" s="17"/>
      <c r="F76" s="17"/>
      <c r="G76" s="17"/>
      <c r="H76" s="17"/>
      <c r="I76" s="17"/>
      <c r="J76" s="17"/>
    </row>
    <row r="77" spans="3:10">
      <c r="C77" s="17"/>
      <c r="D77" s="17"/>
      <c r="E77" s="17"/>
      <c r="F77" s="17"/>
      <c r="G77" s="17"/>
      <c r="H77" s="17"/>
      <c r="I77" s="17"/>
      <c r="J77" s="17"/>
    </row>
    <row r="78" spans="3:10">
      <c r="C78" s="17"/>
      <c r="D78" s="17"/>
      <c r="E78" s="17"/>
      <c r="F78" s="17"/>
      <c r="G78" s="17"/>
      <c r="H78" s="17"/>
      <c r="I78" s="17"/>
      <c r="J78" s="17"/>
    </row>
    <row r="79" spans="3:10">
      <c r="C79" s="17"/>
      <c r="D79" s="17"/>
      <c r="E79" s="17"/>
      <c r="F79" s="17"/>
      <c r="G79" s="17"/>
      <c r="H79" s="17"/>
      <c r="I79" s="17"/>
      <c r="J79" s="17"/>
    </row>
    <row r="80" spans="3:10">
      <c r="C80" s="17"/>
      <c r="D80" s="17"/>
      <c r="E80" s="17"/>
      <c r="F80" s="17"/>
      <c r="G80" s="17"/>
      <c r="H80" s="17"/>
      <c r="I80" s="17"/>
      <c r="J80" s="17"/>
    </row>
    <row r="81" spans="3:10">
      <c r="C81" s="17"/>
      <c r="D81" s="17"/>
      <c r="E81" s="17"/>
      <c r="F81" s="17"/>
      <c r="G81" s="17"/>
      <c r="H81" s="17"/>
      <c r="I81" s="17"/>
      <c r="J81" s="17"/>
    </row>
    <row r="82" spans="3:10">
      <c r="C82" s="17"/>
      <c r="D82" s="17"/>
      <c r="E82" s="17"/>
      <c r="F82" s="17"/>
      <c r="G82" s="17"/>
      <c r="H82" s="17"/>
      <c r="I82" s="17"/>
      <c r="J82" s="17"/>
    </row>
    <row r="83" spans="3:10">
      <c r="C83" s="17"/>
      <c r="D83" s="17"/>
      <c r="E83" s="17"/>
      <c r="F83" s="17"/>
      <c r="G83" s="17"/>
      <c r="H83" s="17"/>
      <c r="I83" s="17"/>
      <c r="J83" s="17"/>
    </row>
    <row r="84" spans="3:10">
      <c r="C84" s="17"/>
      <c r="D84" s="17"/>
      <c r="E84" s="17"/>
      <c r="F84" s="17"/>
      <c r="G84" s="17"/>
      <c r="H84" s="17"/>
      <c r="I84" s="17"/>
      <c r="J84" s="17"/>
    </row>
    <row r="85" spans="3:10">
      <c r="C85" s="17"/>
      <c r="D85" s="17"/>
      <c r="E85" s="17"/>
      <c r="F85" s="17"/>
      <c r="G85" s="17"/>
      <c r="H85" s="17"/>
      <c r="I85" s="17"/>
      <c r="J85" s="17"/>
    </row>
    <row r="86" spans="3:10">
      <c r="C86" s="17"/>
      <c r="D86" s="17"/>
      <c r="E86" s="17"/>
      <c r="F86" s="17"/>
      <c r="G86" s="17"/>
      <c r="H86" s="17"/>
      <c r="I86" s="17"/>
      <c r="J86" s="17"/>
    </row>
    <row r="87" spans="3:10">
      <c r="C87" s="17"/>
      <c r="D87" s="17"/>
      <c r="E87" s="17"/>
      <c r="F87" s="17"/>
      <c r="G87" s="17"/>
      <c r="H87" s="17"/>
      <c r="I87" s="17"/>
      <c r="J87" s="17"/>
    </row>
    <row r="88" spans="3:10">
      <c r="C88" s="17"/>
      <c r="D88" s="17"/>
      <c r="E88" s="17"/>
      <c r="F88" s="17"/>
      <c r="G88" s="17"/>
      <c r="H88" s="17"/>
      <c r="I88" s="17"/>
      <c r="J88" s="17"/>
    </row>
    <row r="89" spans="3:10">
      <c r="C89" s="17"/>
      <c r="D89" s="17"/>
      <c r="E89" s="17"/>
      <c r="F89" s="17"/>
      <c r="G89" s="17"/>
      <c r="H89" s="17"/>
      <c r="I89" s="17"/>
      <c r="J89" s="17"/>
    </row>
    <row r="90" spans="3:10">
      <c r="C90" s="17"/>
      <c r="D90" s="17"/>
      <c r="E90" s="17"/>
      <c r="F90" s="17"/>
      <c r="G90" s="17"/>
      <c r="H90" s="17"/>
      <c r="I90" s="17"/>
      <c r="J90" s="17"/>
    </row>
    <row r="91" spans="3:10">
      <c r="C91" s="17"/>
      <c r="D91" s="17"/>
      <c r="E91" s="17"/>
      <c r="F91" s="17"/>
      <c r="G91" s="17"/>
      <c r="H91" s="17"/>
      <c r="I91" s="17"/>
      <c r="J91" s="17"/>
    </row>
    <row r="92" spans="3:10">
      <c r="C92" s="17"/>
      <c r="D92" s="17"/>
      <c r="E92" s="17"/>
      <c r="F92" s="17"/>
      <c r="G92" s="17"/>
      <c r="H92" s="17"/>
      <c r="I92" s="17"/>
      <c r="J92" s="17"/>
    </row>
  </sheetData>
  <mergeCells count="17">
    <mergeCell ref="A1:J1"/>
    <mergeCell ref="A2:J2"/>
    <mergeCell ref="A3:J3"/>
    <mergeCell ref="A4:I4"/>
    <mergeCell ref="J5:J6"/>
    <mergeCell ref="I5:I6"/>
    <mergeCell ref="E5:E6"/>
    <mergeCell ref="F5:F6"/>
    <mergeCell ref="G5:G6"/>
    <mergeCell ref="H5:H6"/>
    <mergeCell ref="A52:B52"/>
    <mergeCell ref="A57:B57"/>
    <mergeCell ref="A58:B58"/>
    <mergeCell ref="C5:C6"/>
    <mergeCell ref="D5:D6"/>
    <mergeCell ref="A5:A6"/>
    <mergeCell ref="B5:B6"/>
  </mergeCells>
  <pageMargins left="0.7" right="0.7" top="0.75" bottom="0.75" header="0.3" footer="0.3"/>
  <pageSetup paperSize="9" scale="72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8"/>
  <sheetViews>
    <sheetView tabSelected="1" workbookViewId="0">
      <selection activeCell="I5" sqref="I5:K5"/>
    </sheetView>
  </sheetViews>
  <sheetFormatPr defaultRowHeight="15"/>
  <cols>
    <col min="1" max="1" width="4.5703125" style="1" customWidth="1"/>
    <col min="2" max="2" width="29.28515625" style="1" customWidth="1"/>
    <col min="3" max="3" width="13" style="30" customWidth="1"/>
    <col min="4" max="4" width="12.7109375" style="1" customWidth="1"/>
    <col min="5" max="5" width="10.42578125" style="1" customWidth="1"/>
    <col min="6" max="6" width="12" style="1" customWidth="1"/>
    <col min="7" max="7" width="12.7109375" style="1" customWidth="1"/>
    <col min="8" max="8" width="13" style="1" customWidth="1"/>
    <col min="9" max="9" width="12" style="1" customWidth="1"/>
    <col min="10" max="10" width="11.7109375" style="1" customWidth="1"/>
    <col min="11" max="11" width="11" style="1" customWidth="1"/>
    <col min="12" max="12" width="13.28515625" style="1" customWidth="1"/>
    <col min="13" max="13" width="13" style="31" customWidth="1"/>
    <col min="14" max="15" width="11.7109375" style="1" customWidth="1"/>
    <col min="16" max="16" width="11" style="1" customWidth="1"/>
    <col min="17" max="17" width="8.7109375" style="1" bestFit="1" customWidth="1"/>
    <col min="18" max="18" width="9.85546875" style="1" bestFit="1" customWidth="1"/>
    <col min="19" max="25" width="9.140625" style="1" customWidth="1"/>
    <col min="26" max="16384" width="9.140625" style="1"/>
  </cols>
  <sheetData>
    <row r="1" spans="1:18" ht="2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8.75">
      <c r="A3" s="49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8.75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29" t="s">
        <v>79</v>
      </c>
    </row>
    <row r="5" spans="1:18" ht="46.5" customHeight="1">
      <c r="A5" s="80" t="s">
        <v>80</v>
      </c>
      <c r="B5" s="80" t="s">
        <v>6</v>
      </c>
      <c r="C5" s="79" t="s">
        <v>81</v>
      </c>
      <c r="D5" s="79"/>
      <c r="E5" s="79"/>
      <c r="F5" s="79" t="s">
        <v>82</v>
      </c>
      <c r="G5" s="79"/>
      <c r="H5" s="79"/>
      <c r="I5" s="79" t="s">
        <v>83</v>
      </c>
      <c r="J5" s="79"/>
      <c r="K5" s="79"/>
      <c r="L5" s="79" t="s">
        <v>84</v>
      </c>
      <c r="M5" s="79"/>
      <c r="N5" s="79"/>
      <c r="O5" s="76" t="s">
        <v>11</v>
      </c>
      <c r="P5" s="76" t="s">
        <v>13</v>
      </c>
      <c r="Q5" s="76" t="s">
        <v>14</v>
      </c>
      <c r="R5" s="76" t="s">
        <v>74</v>
      </c>
    </row>
    <row r="6" spans="1:18" ht="15.75">
      <c r="A6" s="80"/>
      <c r="B6" s="80"/>
      <c r="C6" s="32" t="s">
        <v>85</v>
      </c>
      <c r="D6" s="32" t="s">
        <v>86</v>
      </c>
      <c r="E6" s="32" t="s">
        <v>87</v>
      </c>
      <c r="F6" s="32" t="s">
        <v>85</v>
      </c>
      <c r="G6" s="32" t="s">
        <v>86</v>
      </c>
      <c r="H6" s="32" t="s">
        <v>87</v>
      </c>
      <c r="I6" s="32" t="s">
        <v>85</v>
      </c>
      <c r="J6" s="32" t="s">
        <v>86</v>
      </c>
      <c r="K6" s="32" t="s">
        <v>87</v>
      </c>
      <c r="L6" s="32" t="s">
        <v>85</v>
      </c>
      <c r="M6" s="32" t="s">
        <v>86</v>
      </c>
      <c r="N6" s="32" t="s">
        <v>87</v>
      </c>
      <c r="O6" s="76"/>
      <c r="P6" s="76"/>
      <c r="Q6" s="76"/>
      <c r="R6" s="76"/>
    </row>
    <row r="7" spans="1:18" ht="15.75">
      <c r="A7" s="33"/>
      <c r="B7" s="33" t="s">
        <v>21</v>
      </c>
      <c r="C7" s="34"/>
      <c r="D7" s="34"/>
      <c r="E7" s="35"/>
      <c r="F7" s="34"/>
      <c r="G7" s="34"/>
      <c r="H7" s="35"/>
      <c r="I7" s="34"/>
      <c r="J7" s="34"/>
      <c r="K7" s="35"/>
      <c r="L7" s="34"/>
      <c r="M7" s="34"/>
      <c r="N7" s="35"/>
      <c r="O7" s="36"/>
      <c r="P7" s="36"/>
      <c r="Q7" s="36"/>
      <c r="R7" s="36"/>
    </row>
    <row r="8" spans="1:18" ht="15.75">
      <c r="A8" s="37">
        <v>1</v>
      </c>
      <c r="B8" s="37" t="s">
        <v>22</v>
      </c>
      <c r="C8" s="34">
        <v>959546</v>
      </c>
      <c r="D8" s="34">
        <v>258438</v>
      </c>
      <c r="E8" s="35">
        <f t="shared" ref="E8:E58" si="0">D8/C8</f>
        <v>0.26933362235890723</v>
      </c>
      <c r="F8" s="34">
        <v>1835707</v>
      </c>
      <c r="G8" s="34">
        <v>526103</v>
      </c>
      <c r="H8" s="35">
        <f t="shared" ref="H8:H58" si="1">G8/F8</f>
        <v>0.28659421138558605</v>
      </c>
      <c r="I8" s="34">
        <v>2770866</v>
      </c>
      <c r="J8" s="34">
        <v>709603</v>
      </c>
      <c r="K8" s="35">
        <f t="shared" ref="K8:K58" si="2">J8/I8</f>
        <v>0.25609430409121192</v>
      </c>
      <c r="L8" s="34">
        <f>SUM(C8+F8+I8)</f>
        <v>5566119</v>
      </c>
      <c r="M8" s="34">
        <f>SUM(D8+G8+J8)</f>
        <v>1494144</v>
      </c>
      <c r="N8" s="35">
        <f t="shared" ref="N8:N58" si="3">M8/L8</f>
        <v>0.26843551135000887</v>
      </c>
      <c r="O8" s="38">
        <v>489900</v>
      </c>
      <c r="P8" s="39">
        <f>(SUM(O8+M8)/L8)</f>
        <v>0.35645015853954976</v>
      </c>
      <c r="Q8" s="36">
        <v>366000</v>
      </c>
      <c r="R8" s="39">
        <f>(SUM(M8+O8+Q8)/L8)</f>
        <v>0.42220513072034571</v>
      </c>
    </row>
    <row r="9" spans="1:18" ht="15.75">
      <c r="A9" s="37">
        <v>2</v>
      </c>
      <c r="B9" s="37" t="s">
        <v>23</v>
      </c>
      <c r="C9" s="34">
        <v>522222</v>
      </c>
      <c r="D9" s="34">
        <v>247549</v>
      </c>
      <c r="E9" s="35">
        <f t="shared" si="0"/>
        <v>0.47403020171497945</v>
      </c>
      <c r="F9" s="34">
        <v>513613</v>
      </c>
      <c r="G9" s="34">
        <v>198404</v>
      </c>
      <c r="H9" s="35">
        <f t="shared" si="1"/>
        <v>0.38629084544199621</v>
      </c>
      <c r="I9" s="34">
        <v>546360</v>
      </c>
      <c r="J9" s="34">
        <v>204512</v>
      </c>
      <c r="K9" s="35">
        <f t="shared" si="2"/>
        <v>0.37431729994875174</v>
      </c>
      <c r="L9" s="34">
        <f t="shared" ref="L9:L45" si="4">SUM(C9+F9+I9)</f>
        <v>1582195</v>
      </c>
      <c r="M9" s="34">
        <f t="shared" ref="M9:M45" si="5">SUM(D9+G9+J9)</f>
        <v>650465</v>
      </c>
      <c r="N9" s="35">
        <f t="shared" si="3"/>
        <v>0.41111557045749736</v>
      </c>
      <c r="O9" s="38">
        <v>0</v>
      </c>
      <c r="P9" s="39">
        <f t="shared" ref="P9:P58" si="6">(SUM(O9+M9)/L9)</f>
        <v>0.41111557045749736</v>
      </c>
      <c r="Q9" s="36">
        <v>0</v>
      </c>
      <c r="R9" s="39">
        <f t="shared" ref="R9:R58" si="7">(SUM(M9+O9+Q9)/L9)</f>
        <v>0.41111557045749736</v>
      </c>
    </row>
    <row r="10" spans="1:18" ht="15.75">
      <c r="A10" s="37">
        <v>3</v>
      </c>
      <c r="B10" s="37" t="s">
        <v>24</v>
      </c>
      <c r="C10" s="34">
        <v>861328</v>
      </c>
      <c r="D10" s="34">
        <v>378489</v>
      </c>
      <c r="E10" s="35">
        <f t="shared" si="0"/>
        <v>0.43942493451971837</v>
      </c>
      <c r="F10" s="34">
        <v>509107</v>
      </c>
      <c r="G10" s="34">
        <v>141921</v>
      </c>
      <c r="H10" s="35">
        <f t="shared" si="1"/>
        <v>0.27876458190517905</v>
      </c>
      <c r="I10" s="34">
        <v>745635</v>
      </c>
      <c r="J10" s="34">
        <v>221453</v>
      </c>
      <c r="K10" s="35">
        <f t="shared" si="2"/>
        <v>0.29699920202243724</v>
      </c>
      <c r="L10" s="34">
        <f t="shared" si="4"/>
        <v>2116070</v>
      </c>
      <c r="M10" s="34">
        <f t="shared" si="5"/>
        <v>741863</v>
      </c>
      <c r="N10" s="35">
        <f t="shared" si="3"/>
        <v>0.35058528309554976</v>
      </c>
      <c r="O10" s="38">
        <v>42207</v>
      </c>
      <c r="P10" s="39">
        <f t="shared" si="6"/>
        <v>0.3705312206117945</v>
      </c>
      <c r="Q10" s="36">
        <v>57669</v>
      </c>
      <c r="R10" s="39">
        <f t="shared" si="7"/>
        <v>0.3977840997698564</v>
      </c>
    </row>
    <row r="11" spans="1:18" ht="15.75">
      <c r="A11" s="37">
        <v>4</v>
      </c>
      <c r="B11" s="37" t="s">
        <v>25</v>
      </c>
      <c r="C11" s="34">
        <v>137152</v>
      </c>
      <c r="D11" s="34">
        <v>45065</v>
      </c>
      <c r="E11" s="35">
        <f t="shared" si="0"/>
        <v>0.32857705319645358</v>
      </c>
      <c r="F11" s="34">
        <v>178683</v>
      </c>
      <c r="G11" s="34">
        <v>36437</v>
      </c>
      <c r="H11" s="35">
        <f t="shared" si="1"/>
        <v>0.20391979091463652</v>
      </c>
      <c r="I11" s="34">
        <v>1103894</v>
      </c>
      <c r="J11" s="34">
        <v>525920</v>
      </c>
      <c r="K11" s="35">
        <f t="shared" si="2"/>
        <v>0.47642255506416376</v>
      </c>
      <c r="L11" s="34">
        <f t="shared" si="4"/>
        <v>1419729</v>
      </c>
      <c r="M11" s="34">
        <f t="shared" si="5"/>
        <v>607422</v>
      </c>
      <c r="N11" s="35">
        <f t="shared" si="3"/>
        <v>0.42784362367747647</v>
      </c>
      <c r="O11" s="38">
        <v>0</v>
      </c>
      <c r="P11" s="39">
        <f t="shared" si="6"/>
        <v>0.42784362367747647</v>
      </c>
      <c r="Q11" s="36">
        <v>0</v>
      </c>
      <c r="R11" s="39">
        <f t="shared" si="7"/>
        <v>0.42784362367747647</v>
      </c>
    </row>
    <row r="12" spans="1:18" ht="15.75">
      <c r="A12" s="37">
        <v>5</v>
      </c>
      <c r="B12" s="37" t="s">
        <v>26</v>
      </c>
      <c r="C12" s="34">
        <v>246491</v>
      </c>
      <c r="D12" s="34">
        <v>105008</v>
      </c>
      <c r="E12" s="35">
        <f t="shared" si="0"/>
        <v>0.42601149737718619</v>
      </c>
      <c r="F12" s="34">
        <v>159735</v>
      </c>
      <c r="G12" s="34">
        <v>57820</v>
      </c>
      <c r="H12" s="35">
        <f t="shared" si="1"/>
        <v>0.36197452029924565</v>
      </c>
      <c r="I12" s="34">
        <v>206023</v>
      </c>
      <c r="J12" s="34">
        <v>61453</v>
      </c>
      <c r="K12" s="35">
        <f t="shared" si="2"/>
        <v>0.29828223062473608</v>
      </c>
      <c r="L12" s="34">
        <f t="shared" si="4"/>
        <v>612249</v>
      </c>
      <c r="M12" s="34">
        <f t="shared" si="5"/>
        <v>224281</v>
      </c>
      <c r="N12" s="35">
        <f t="shared" si="3"/>
        <v>0.36632317896803424</v>
      </c>
      <c r="O12" s="38">
        <v>0</v>
      </c>
      <c r="P12" s="39">
        <f t="shared" si="6"/>
        <v>0.36632317896803424</v>
      </c>
      <c r="Q12" s="36">
        <v>0</v>
      </c>
      <c r="R12" s="39">
        <f t="shared" si="7"/>
        <v>0.36632317896803424</v>
      </c>
    </row>
    <row r="13" spans="1:18" ht="15.75">
      <c r="A13" s="37">
        <v>6</v>
      </c>
      <c r="B13" s="37" t="s">
        <v>27</v>
      </c>
      <c r="C13" s="34">
        <v>104521</v>
      </c>
      <c r="D13" s="34">
        <v>48742</v>
      </c>
      <c r="E13" s="35">
        <f t="shared" si="0"/>
        <v>0.46633690837248015</v>
      </c>
      <c r="F13" s="34">
        <v>201452</v>
      </c>
      <c r="G13" s="34">
        <v>58452</v>
      </c>
      <c r="H13" s="35">
        <f t="shared" si="1"/>
        <v>0.29015348569386257</v>
      </c>
      <c r="I13" s="34">
        <v>363494</v>
      </c>
      <c r="J13" s="34">
        <v>132242</v>
      </c>
      <c r="K13" s="35">
        <f t="shared" si="2"/>
        <v>0.36380793080491014</v>
      </c>
      <c r="L13" s="34">
        <f t="shared" si="4"/>
        <v>669467</v>
      </c>
      <c r="M13" s="34">
        <f t="shared" si="5"/>
        <v>239436</v>
      </c>
      <c r="N13" s="35">
        <f t="shared" si="3"/>
        <v>0.35765168410093401</v>
      </c>
      <c r="O13" s="38">
        <v>0</v>
      </c>
      <c r="P13" s="39">
        <f t="shared" si="6"/>
        <v>0.35765168410093401</v>
      </c>
      <c r="Q13" s="36">
        <v>0</v>
      </c>
      <c r="R13" s="39">
        <f t="shared" si="7"/>
        <v>0.35765168410093401</v>
      </c>
    </row>
    <row r="14" spans="1:18" ht="15.75">
      <c r="A14" s="37">
        <v>7</v>
      </c>
      <c r="B14" s="37" t="s">
        <v>28</v>
      </c>
      <c r="C14" s="34">
        <v>65900</v>
      </c>
      <c r="D14" s="34">
        <v>21600</v>
      </c>
      <c r="E14" s="35">
        <f t="shared" si="0"/>
        <v>0.3277693474962064</v>
      </c>
      <c r="F14" s="34">
        <v>145700</v>
      </c>
      <c r="G14" s="34">
        <v>22800</v>
      </c>
      <c r="H14" s="35">
        <f t="shared" si="1"/>
        <v>0.15648592999313657</v>
      </c>
      <c r="I14" s="34">
        <v>219700</v>
      </c>
      <c r="J14" s="34">
        <v>50400</v>
      </c>
      <c r="K14" s="35">
        <f t="shared" si="2"/>
        <v>0.22940373236231223</v>
      </c>
      <c r="L14" s="34">
        <f t="shared" si="4"/>
        <v>431300</v>
      </c>
      <c r="M14" s="34">
        <f t="shared" si="5"/>
        <v>94800</v>
      </c>
      <c r="N14" s="35">
        <f t="shared" si="3"/>
        <v>0.21980060282865754</v>
      </c>
      <c r="O14" s="38">
        <v>60537</v>
      </c>
      <c r="P14" s="39">
        <f t="shared" si="6"/>
        <v>0.36015998145142591</v>
      </c>
      <c r="Q14" s="36">
        <v>183362</v>
      </c>
      <c r="R14" s="39">
        <f t="shared" si="7"/>
        <v>0.78529793647113377</v>
      </c>
    </row>
    <row r="15" spans="1:18" ht="15.75">
      <c r="A15" s="37"/>
      <c r="B15" s="37" t="s">
        <v>29</v>
      </c>
      <c r="C15" s="34"/>
      <c r="D15" s="34"/>
      <c r="E15" s="35"/>
      <c r="F15" s="34"/>
      <c r="G15" s="34"/>
      <c r="H15" s="35"/>
      <c r="I15" s="34"/>
      <c r="J15" s="34"/>
      <c r="K15" s="35"/>
      <c r="L15" s="34"/>
      <c r="M15" s="34"/>
      <c r="N15" s="35"/>
      <c r="O15" s="38"/>
      <c r="P15" s="39"/>
      <c r="Q15" s="36"/>
      <c r="R15" s="39"/>
    </row>
    <row r="16" spans="1:18" ht="15.75">
      <c r="A16" s="37">
        <v>8</v>
      </c>
      <c r="B16" s="37" t="s">
        <v>30</v>
      </c>
      <c r="C16" s="34">
        <v>212649</v>
      </c>
      <c r="D16" s="34">
        <v>75181</v>
      </c>
      <c r="E16" s="35">
        <f t="shared" si="0"/>
        <v>0.3535450437105277</v>
      </c>
      <c r="F16" s="34">
        <v>221463</v>
      </c>
      <c r="G16" s="34">
        <v>92136</v>
      </c>
      <c r="H16" s="35">
        <f t="shared" si="1"/>
        <v>0.41603337803606022</v>
      </c>
      <c r="I16" s="34">
        <v>514421</v>
      </c>
      <c r="J16" s="34">
        <v>198058</v>
      </c>
      <c r="K16" s="35">
        <f t="shared" si="2"/>
        <v>0.3850114983641803</v>
      </c>
      <c r="L16" s="34">
        <f t="shared" si="4"/>
        <v>948533</v>
      </c>
      <c r="M16" s="34">
        <f t="shared" si="5"/>
        <v>365375</v>
      </c>
      <c r="N16" s="35">
        <f t="shared" si="3"/>
        <v>0.38520009319654669</v>
      </c>
      <c r="O16" s="38">
        <v>0</v>
      </c>
      <c r="P16" s="39">
        <f t="shared" si="6"/>
        <v>0.38520009319654669</v>
      </c>
      <c r="Q16" s="36">
        <v>0</v>
      </c>
      <c r="R16" s="39">
        <f t="shared" si="7"/>
        <v>0.38520009319654669</v>
      </c>
    </row>
    <row r="17" spans="1:18" ht="15.75">
      <c r="A17" s="37">
        <v>9</v>
      </c>
      <c r="B17" s="37" t="s">
        <v>31</v>
      </c>
      <c r="C17" s="34">
        <v>174056</v>
      </c>
      <c r="D17" s="34">
        <v>90234</v>
      </c>
      <c r="E17" s="35">
        <f t="shared" si="0"/>
        <v>0.51841935928666638</v>
      </c>
      <c r="F17" s="34">
        <v>134562</v>
      </c>
      <c r="G17" s="34">
        <v>46235</v>
      </c>
      <c r="H17" s="35">
        <f t="shared" si="1"/>
        <v>0.34359626045986236</v>
      </c>
      <c r="I17" s="34">
        <v>397706</v>
      </c>
      <c r="J17" s="34">
        <v>140933</v>
      </c>
      <c r="K17" s="35">
        <f t="shared" si="2"/>
        <v>0.35436478202491289</v>
      </c>
      <c r="L17" s="34">
        <f t="shared" si="4"/>
        <v>706324</v>
      </c>
      <c r="M17" s="34">
        <f t="shared" si="5"/>
        <v>277402</v>
      </c>
      <c r="N17" s="35">
        <f t="shared" si="3"/>
        <v>0.39274044206341563</v>
      </c>
      <c r="O17" s="38">
        <v>14711</v>
      </c>
      <c r="P17" s="39">
        <f t="shared" si="6"/>
        <v>0.41356799429157159</v>
      </c>
      <c r="Q17" s="36">
        <v>0</v>
      </c>
      <c r="R17" s="39">
        <f t="shared" si="7"/>
        <v>0.41356799429157159</v>
      </c>
    </row>
    <row r="18" spans="1:18" ht="15.75">
      <c r="A18" s="37">
        <v>10</v>
      </c>
      <c r="B18" s="37" t="s">
        <v>32</v>
      </c>
      <c r="C18" s="34">
        <v>1886</v>
      </c>
      <c r="D18" s="34">
        <v>172</v>
      </c>
      <c r="E18" s="35">
        <f t="shared" si="0"/>
        <v>9.1198303287380697E-2</v>
      </c>
      <c r="F18" s="34">
        <v>2972</v>
      </c>
      <c r="G18" s="34">
        <v>423</v>
      </c>
      <c r="H18" s="35">
        <f t="shared" si="1"/>
        <v>0.14232839838492597</v>
      </c>
      <c r="I18" s="34">
        <v>33274</v>
      </c>
      <c r="J18" s="34">
        <v>4947</v>
      </c>
      <c r="K18" s="35">
        <f t="shared" si="2"/>
        <v>0.14867464086073209</v>
      </c>
      <c r="L18" s="34">
        <f t="shared" si="4"/>
        <v>38132</v>
      </c>
      <c r="M18" s="34">
        <f t="shared" si="5"/>
        <v>5542</v>
      </c>
      <c r="N18" s="35">
        <f t="shared" si="3"/>
        <v>0.1453372495541802</v>
      </c>
      <c r="O18" s="38">
        <v>0</v>
      </c>
      <c r="P18" s="39">
        <f t="shared" si="6"/>
        <v>0.1453372495541802</v>
      </c>
      <c r="Q18" s="36">
        <v>0</v>
      </c>
      <c r="R18" s="39">
        <f t="shared" si="7"/>
        <v>0.1453372495541802</v>
      </c>
    </row>
    <row r="19" spans="1:18" ht="15.75">
      <c r="A19" s="37">
        <v>11</v>
      </c>
      <c r="B19" s="37" t="s">
        <v>33</v>
      </c>
      <c r="C19" s="34">
        <v>0</v>
      </c>
      <c r="D19" s="34">
        <v>0</v>
      </c>
      <c r="E19" s="35" t="e">
        <f t="shared" si="0"/>
        <v>#DIV/0!</v>
      </c>
      <c r="F19" s="34">
        <v>1533</v>
      </c>
      <c r="G19" s="34">
        <v>265</v>
      </c>
      <c r="H19" s="35">
        <f t="shared" si="1"/>
        <v>0.17286366601435094</v>
      </c>
      <c r="I19" s="34">
        <v>45916</v>
      </c>
      <c r="J19" s="34">
        <v>3516</v>
      </c>
      <c r="K19" s="35">
        <f t="shared" si="2"/>
        <v>7.6574614513459358E-2</v>
      </c>
      <c r="L19" s="34">
        <f t="shared" si="4"/>
        <v>47449</v>
      </c>
      <c r="M19" s="34">
        <f t="shared" si="5"/>
        <v>3781</v>
      </c>
      <c r="N19" s="35">
        <f t="shared" si="3"/>
        <v>7.968555712449156E-2</v>
      </c>
      <c r="O19" s="38">
        <v>0</v>
      </c>
      <c r="P19" s="39">
        <f t="shared" si="6"/>
        <v>7.968555712449156E-2</v>
      </c>
      <c r="Q19" s="36">
        <v>0</v>
      </c>
      <c r="R19" s="39">
        <f t="shared" si="7"/>
        <v>7.968555712449156E-2</v>
      </c>
    </row>
    <row r="20" spans="1:18" ht="15.75">
      <c r="A20" s="37">
        <v>12</v>
      </c>
      <c r="B20" s="37" t="s">
        <v>34</v>
      </c>
      <c r="C20" s="34">
        <v>8455</v>
      </c>
      <c r="D20" s="34">
        <v>4651</v>
      </c>
      <c r="E20" s="35">
        <f t="shared" si="0"/>
        <v>0.55008870490833828</v>
      </c>
      <c r="F20" s="34">
        <v>2922</v>
      </c>
      <c r="G20" s="34">
        <v>1225</v>
      </c>
      <c r="H20" s="35">
        <f t="shared" si="1"/>
        <v>0.419233401779603</v>
      </c>
      <c r="I20" s="34">
        <v>51711</v>
      </c>
      <c r="J20" s="34">
        <v>12681</v>
      </c>
      <c r="K20" s="35">
        <f t="shared" si="2"/>
        <v>0.24522828798514823</v>
      </c>
      <c r="L20" s="34">
        <f t="shared" si="4"/>
        <v>63088</v>
      </c>
      <c r="M20" s="34">
        <f t="shared" si="5"/>
        <v>18557</v>
      </c>
      <c r="N20" s="35">
        <f t="shared" si="3"/>
        <v>0.29414468678671063</v>
      </c>
      <c r="O20" s="38">
        <v>17671</v>
      </c>
      <c r="P20" s="39">
        <f t="shared" si="6"/>
        <v>0.57424549835150895</v>
      </c>
      <c r="Q20" s="36">
        <v>12968</v>
      </c>
      <c r="R20" s="39">
        <f t="shared" si="7"/>
        <v>0.77979964494040066</v>
      </c>
    </row>
    <row r="21" spans="1:18" ht="15.75">
      <c r="A21" s="37">
        <v>13</v>
      </c>
      <c r="B21" s="37" t="s">
        <v>35</v>
      </c>
      <c r="C21" s="34">
        <v>2306</v>
      </c>
      <c r="D21" s="34">
        <v>359</v>
      </c>
      <c r="E21" s="35">
        <f t="shared" si="0"/>
        <v>0.1556808326105811</v>
      </c>
      <c r="F21" s="34">
        <v>14987</v>
      </c>
      <c r="G21" s="34">
        <v>1776</v>
      </c>
      <c r="H21" s="35">
        <f t="shared" si="1"/>
        <v>0.11850270234202975</v>
      </c>
      <c r="I21" s="34">
        <v>32141</v>
      </c>
      <c r="J21" s="34">
        <v>13254</v>
      </c>
      <c r="K21" s="35">
        <f t="shared" si="2"/>
        <v>0.41237049251734542</v>
      </c>
      <c r="L21" s="34">
        <f t="shared" si="4"/>
        <v>49434</v>
      </c>
      <c r="M21" s="34">
        <f t="shared" si="5"/>
        <v>15389</v>
      </c>
      <c r="N21" s="35">
        <f t="shared" si="3"/>
        <v>0.31130396083667111</v>
      </c>
      <c r="O21" s="38">
        <v>0</v>
      </c>
      <c r="P21" s="39">
        <f t="shared" si="6"/>
        <v>0.31130396083667111</v>
      </c>
      <c r="Q21" s="36">
        <v>0</v>
      </c>
      <c r="R21" s="39">
        <f t="shared" si="7"/>
        <v>0.31130396083667111</v>
      </c>
    </row>
    <row r="22" spans="1:18" ht="15.75">
      <c r="A22" s="37">
        <v>14</v>
      </c>
      <c r="B22" s="37" t="s">
        <v>36</v>
      </c>
      <c r="C22" s="34">
        <v>24388</v>
      </c>
      <c r="D22" s="34">
        <v>6175</v>
      </c>
      <c r="E22" s="35">
        <f t="shared" si="0"/>
        <v>0.25319829424307039</v>
      </c>
      <c r="F22" s="34">
        <v>21988</v>
      </c>
      <c r="G22" s="34">
        <v>4336</v>
      </c>
      <c r="H22" s="35">
        <f t="shared" si="1"/>
        <v>0.19719847189376025</v>
      </c>
      <c r="I22" s="34">
        <v>159202</v>
      </c>
      <c r="J22" s="34">
        <v>114029</v>
      </c>
      <c r="K22" s="35">
        <f t="shared" si="2"/>
        <v>0.71625356465371037</v>
      </c>
      <c r="L22" s="34">
        <f t="shared" si="4"/>
        <v>205578</v>
      </c>
      <c r="M22" s="34">
        <f t="shared" si="5"/>
        <v>124540</v>
      </c>
      <c r="N22" s="35">
        <f t="shared" si="3"/>
        <v>0.60580412300927144</v>
      </c>
      <c r="O22" s="38">
        <v>0</v>
      </c>
      <c r="P22" s="39">
        <f t="shared" si="6"/>
        <v>0.60580412300927144</v>
      </c>
      <c r="Q22" s="36">
        <v>19650</v>
      </c>
      <c r="R22" s="39">
        <f t="shared" si="7"/>
        <v>0.70138828084717231</v>
      </c>
    </row>
    <row r="23" spans="1:18" ht="15.75">
      <c r="A23" s="37">
        <v>15</v>
      </c>
      <c r="B23" s="37" t="s">
        <v>37</v>
      </c>
      <c r="C23" s="34">
        <v>1505</v>
      </c>
      <c r="D23" s="34">
        <v>791</v>
      </c>
      <c r="E23" s="35">
        <f t="shared" si="0"/>
        <v>0.52558139534883719</v>
      </c>
      <c r="F23" s="34">
        <v>14128</v>
      </c>
      <c r="G23" s="34">
        <v>59176</v>
      </c>
      <c r="H23" s="35">
        <f t="shared" si="1"/>
        <v>4.1885617214043034</v>
      </c>
      <c r="I23" s="34">
        <v>233953</v>
      </c>
      <c r="J23" s="34">
        <v>45393</v>
      </c>
      <c r="K23" s="35">
        <f t="shared" si="2"/>
        <v>0.19402615055160652</v>
      </c>
      <c r="L23" s="34">
        <f t="shared" si="4"/>
        <v>249586</v>
      </c>
      <c r="M23" s="34">
        <f t="shared" si="5"/>
        <v>105360</v>
      </c>
      <c r="N23" s="35">
        <f t="shared" si="3"/>
        <v>0.42213906228714754</v>
      </c>
      <c r="O23" s="38">
        <v>20006</v>
      </c>
      <c r="P23" s="39">
        <f t="shared" si="6"/>
        <v>0.50229580184786005</v>
      </c>
      <c r="Q23" s="36">
        <v>0</v>
      </c>
      <c r="R23" s="39">
        <f t="shared" si="7"/>
        <v>0.50229580184786005</v>
      </c>
    </row>
    <row r="24" spans="1:18" ht="15.75">
      <c r="A24" s="37">
        <v>16</v>
      </c>
      <c r="B24" s="37" t="s">
        <v>38</v>
      </c>
      <c r="C24" s="34">
        <v>6650</v>
      </c>
      <c r="D24" s="34">
        <v>2141</v>
      </c>
      <c r="E24" s="35">
        <f t="shared" si="0"/>
        <v>0.3219548872180451</v>
      </c>
      <c r="F24" s="34">
        <v>33377</v>
      </c>
      <c r="G24" s="34">
        <v>12929</v>
      </c>
      <c r="H24" s="35">
        <f t="shared" si="1"/>
        <v>0.38736255505288075</v>
      </c>
      <c r="I24" s="34">
        <v>52389</v>
      </c>
      <c r="J24" s="34">
        <v>26639</v>
      </c>
      <c r="K24" s="35">
        <f t="shared" si="2"/>
        <v>0.50848460554696595</v>
      </c>
      <c r="L24" s="34">
        <f t="shared" si="4"/>
        <v>92416</v>
      </c>
      <c r="M24" s="34">
        <f t="shared" si="5"/>
        <v>41709</v>
      </c>
      <c r="N24" s="35">
        <f t="shared" si="3"/>
        <v>0.45131795360110805</v>
      </c>
      <c r="O24" s="38">
        <v>0</v>
      </c>
      <c r="P24" s="39">
        <f t="shared" si="6"/>
        <v>0.45131795360110805</v>
      </c>
      <c r="Q24" s="36">
        <v>0</v>
      </c>
      <c r="R24" s="39">
        <f t="shared" si="7"/>
        <v>0.45131795360110805</v>
      </c>
    </row>
    <row r="25" spans="1:18" ht="15.75">
      <c r="A25" s="37">
        <v>17</v>
      </c>
      <c r="B25" s="37" t="s">
        <v>39</v>
      </c>
      <c r="C25" s="34">
        <v>247</v>
      </c>
      <c r="D25" s="34">
        <v>77</v>
      </c>
      <c r="E25" s="35">
        <f t="shared" si="0"/>
        <v>0.31174089068825911</v>
      </c>
      <c r="F25" s="34">
        <v>0</v>
      </c>
      <c r="G25" s="34">
        <v>0</v>
      </c>
      <c r="H25" s="35" t="e">
        <f t="shared" si="1"/>
        <v>#DIV/0!</v>
      </c>
      <c r="I25" s="34">
        <v>19443</v>
      </c>
      <c r="J25" s="34">
        <v>7908</v>
      </c>
      <c r="K25" s="35">
        <f t="shared" si="2"/>
        <v>0.40672735688936895</v>
      </c>
      <c r="L25" s="34">
        <f t="shared" si="4"/>
        <v>19690</v>
      </c>
      <c r="M25" s="34">
        <f t="shared" si="5"/>
        <v>7985</v>
      </c>
      <c r="N25" s="35">
        <f t="shared" si="3"/>
        <v>0.40553580497714575</v>
      </c>
      <c r="O25" s="38">
        <v>14068</v>
      </c>
      <c r="P25" s="39">
        <f t="shared" si="6"/>
        <v>1.1200101574403249</v>
      </c>
      <c r="Q25" s="36">
        <v>0</v>
      </c>
      <c r="R25" s="39">
        <f t="shared" si="7"/>
        <v>1.1200101574403249</v>
      </c>
    </row>
    <row r="26" spans="1:18" ht="15.75">
      <c r="A26" s="37">
        <v>18</v>
      </c>
      <c r="B26" s="37" t="s">
        <v>40</v>
      </c>
      <c r="C26" s="34">
        <v>13625</v>
      </c>
      <c r="D26" s="34">
        <v>11851</v>
      </c>
      <c r="E26" s="35">
        <f t="shared" si="0"/>
        <v>0.86979816513761465</v>
      </c>
      <c r="F26" s="34">
        <v>16902</v>
      </c>
      <c r="G26" s="34">
        <v>7111</v>
      </c>
      <c r="H26" s="35">
        <f t="shared" si="1"/>
        <v>0.42071944148621465</v>
      </c>
      <c r="I26" s="34">
        <v>70666</v>
      </c>
      <c r="J26" s="34">
        <v>21629</v>
      </c>
      <c r="K26" s="35">
        <f t="shared" si="2"/>
        <v>0.30607364220417171</v>
      </c>
      <c r="L26" s="34">
        <f t="shared" si="4"/>
        <v>101193</v>
      </c>
      <c r="M26" s="34">
        <f t="shared" si="5"/>
        <v>40591</v>
      </c>
      <c r="N26" s="35">
        <f t="shared" si="3"/>
        <v>0.40112458371626497</v>
      </c>
      <c r="O26" s="38">
        <v>0</v>
      </c>
      <c r="P26" s="39">
        <f t="shared" si="6"/>
        <v>0.40112458371626497</v>
      </c>
      <c r="Q26" s="36">
        <v>0</v>
      </c>
      <c r="R26" s="39">
        <f t="shared" si="7"/>
        <v>0.40112458371626497</v>
      </c>
    </row>
    <row r="27" spans="1:18" ht="15.75">
      <c r="A27" s="37">
        <v>19</v>
      </c>
      <c r="B27" s="37" t="s">
        <v>41</v>
      </c>
      <c r="C27" s="34">
        <v>60391</v>
      </c>
      <c r="D27" s="34">
        <v>28874</v>
      </c>
      <c r="E27" s="35">
        <f t="shared" si="0"/>
        <v>0.47811760030468115</v>
      </c>
      <c r="F27" s="34">
        <v>51496</v>
      </c>
      <c r="G27" s="34">
        <v>22799</v>
      </c>
      <c r="H27" s="35">
        <f t="shared" si="1"/>
        <v>0.44273341618766504</v>
      </c>
      <c r="I27" s="34">
        <v>117872</v>
      </c>
      <c r="J27" s="34">
        <v>66906</v>
      </c>
      <c r="K27" s="35">
        <f t="shared" si="2"/>
        <v>0.56761571874575811</v>
      </c>
      <c r="L27" s="34">
        <f t="shared" si="4"/>
        <v>229759</v>
      </c>
      <c r="M27" s="34">
        <f t="shared" si="5"/>
        <v>118579</v>
      </c>
      <c r="N27" s="35">
        <f t="shared" si="3"/>
        <v>0.51610165434215849</v>
      </c>
      <c r="O27" s="38">
        <v>0</v>
      </c>
      <c r="P27" s="39">
        <f t="shared" si="6"/>
        <v>0.51610165434215849</v>
      </c>
      <c r="Q27" s="36">
        <v>0</v>
      </c>
      <c r="R27" s="39">
        <f t="shared" si="7"/>
        <v>0.51610165434215849</v>
      </c>
    </row>
    <row r="28" spans="1:18" ht="15.75">
      <c r="A28" s="37">
        <v>20</v>
      </c>
      <c r="B28" s="37" t="s">
        <v>42</v>
      </c>
      <c r="C28" s="34">
        <v>655</v>
      </c>
      <c r="D28" s="34">
        <v>147</v>
      </c>
      <c r="E28" s="35">
        <f t="shared" si="0"/>
        <v>0.22442748091603054</v>
      </c>
      <c r="F28" s="34">
        <v>3155</v>
      </c>
      <c r="G28" s="34">
        <v>1162</v>
      </c>
      <c r="H28" s="35">
        <f t="shared" si="1"/>
        <v>0.36830427892234546</v>
      </c>
      <c r="I28" s="34">
        <v>40986</v>
      </c>
      <c r="J28" s="34">
        <v>10193</v>
      </c>
      <c r="K28" s="35">
        <f t="shared" si="2"/>
        <v>0.2486946762309081</v>
      </c>
      <c r="L28" s="34">
        <f t="shared" si="4"/>
        <v>44796</v>
      </c>
      <c r="M28" s="34">
        <f t="shared" si="5"/>
        <v>11502</v>
      </c>
      <c r="N28" s="35">
        <f t="shared" si="3"/>
        <v>0.25676399678542727</v>
      </c>
      <c r="O28" s="38">
        <v>0</v>
      </c>
      <c r="P28" s="39">
        <f t="shared" si="6"/>
        <v>0.25676399678542727</v>
      </c>
      <c r="Q28" s="36">
        <v>0</v>
      </c>
      <c r="R28" s="39">
        <f t="shared" si="7"/>
        <v>0.25676399678542727</v>
      </c>
    </row>
    <row r="29" spans="1:18" ht="15.75">
      <c r="A29" s="37">
        <v>21</v>
      </c>
      <c r="B29" s="37" t="s">
        <v>43</v>
      </c>
      <c r="C29" s="34">
        <v>908</v>
      </c>
      <c r="D29" s="34">
        <v>618</v>
      </c>
      <c r="E29" s="35">
        <f t="shared" si="0"/>
        <v>0.68061674008810569</v>
      </c>
      <c r="F29" s="34">
        <v>21477</v>
      </c>
      <c r="G29" s="34">
        <v>8933</v>
      </c>
      <c r="H29" s="35">
        <f t="shared" si="1"/>
        <v>0.41593332402104577</v>
      </c>
      <c r="I29" s="34">
        <v>109898</v>
      </c>
      <c r="J29" s="34">
        <v>46101</v>
      </c>
      <c r="K29" s="35">
        <f t="shared" si="2"/>
        <v>0.4194889806911864</v>
      </c>
      <c r="L29" s="34">
        <f t="shared" si="4"/>
        <v>132283</v>
      </c>
      <c r="M29" s="34">
        <f t="shared" si="5"/>
        <v>55652</v>
      </c>
      <c r="N29" s="35">
        <f t="shared" si="3"/>
        <v>0.42070409652033897</v>
      </c>
      <c r="O29" s="38">
        <v>0</v>
      </c>
      <c r="P29" s="39">
        <f t="shared" si="6"/>
        <v>0.42070409652033897</v>
      </c>
      <c r="Q29" s="36">
        <v>0</v>
      </c>
      <c r="R29" s="39">
        <f t="shared" si="7"/>
        <v>0.42070409652033897</v>
      </c>
    </row>
    <row r="30" spans="1:18" ht="15.75">
      <c r="A30" s="37"/>
      <c r="B30" s="37" t="s">
        <v>44</v>
      </c>
      <c r="C30" s="34"/>
      <c r="D30" s="34"/>
      <c r="E30" s="35"/>
      <c r="F30" s="34"/>
      <c r="G30" s="34"/>
      <c r="H30" s="35"/>
      <c r="I30" s="34"/>
      <c r="J30" s="34"/>
      <c r="K30" s="35"/>
      <c r="L30" s="34"/>
      <c r="M30" s="34"/>
      <c r="N30" s="35"/>
      <c r="O30" s="38"/>
      <c r="P30" s="39"/>
      <c r="Q30" s="36"/>
      <c r="R30" s="39"/>
    </row>
    <row r="31" spans="1:18" ht="15.75">
      <c r="A31" s="37">
        <v>22</v>
      </c>
      <c r="B31" s="37" t="s">
        <v>45</v>
      </c>
      <c r="C31" s="34">
        <v>434</v>
      </c>
      <c r="D31" s="34">
        <v>265</v>
      </c>
      <c r="E31" s="35">
        <f t="shared" si="0"/>
        <v>0.61059907834101379</v>
      </c>
      <c r="F31" s="34">
        <v>1312</v>
      </c>
      <c r="G31" s="34">
        <v>1149</v>
      </c>
      <c r="H31" s="35">
        <f t="shared" si="1"/>
        <v>0.87576219512195119</v>
      </c>
      <c r="I31" s="34">
        <v>28924</v>
      </c>
      <c r="J31" s="34">
        <v>15753</v>
      </c>
      <c r="K31" s="35">
        <f t="shared" si="2"/>
        <v>0.54463421380168719</v>
      </c>
      <c r="L31" s="34">
        <f t="shared" si="4"/>
        <v>30670</v>
      </c>
      <c r="M31" s="34">
        <f t="shared" si="5"/>
        <v>17167</v>
      </c>
      <c r="N31" s="35">
        <f t="shared" si="3"/>
        <v>0.55973263775676552</v>
      </c>
      <c r="O31" s="38">
        <v>7732</v>
      </c>
      <c r="P31" s="39">
        <f t="shared" si="6"/>
        <v>0.81183567003586565</v>
      </c>
      <c r="Q31" s="36">
        <v>0</v>
      </c>
      <c r="R31" s="39">
        <f t="shared" si="7"/>
        <v>0.81183567003586565</v>
      </c>
    </row>
    <row r="32" spans="1:18" ht="15.75">
      <c r="A32" s="37">
        <v>23</v>
      </c>
      <c r="B32" s="37" t="s">
        <v>46</v>
      </c>
      <c r="C32" s="34">
        <v>104</v>
      </c>
      <c r="D32" s="34">
        <v>46</v>
      </c>
      <c r="E32" s="35">
        <f t="shared" si="0"/>
        <v>0.44230769230769229</v>
      </c>
      <c r="F32" s="34">
        <v>178</v>
      </c>
      <c r="G32" s="34">
        <v>101</v>
      </c>
      <c r="H32" s="35">
        <f t="shared" si="1"/>
        <v>0.56741573033707871</v>
      </c>
      <c r="I32" s="34">
        <v>6230</v>
      </c>
      <c r="J32" s="34">
        <v>3678</v>
      </c>
      <c r="K32" s="35">
        <f t="shared" si="2"/>
        <v>0.59036918138041738</v>
      </c>
      <c r="L32" s="34">
        <f t="shared" si="4"/>
        <v>6512</v>
      </c>
      <c r="M32" s="34">
        <f t="shared" si="5"/>
        <v>3825</v>
      </c>
      <c r="N32" s="35">
        <f t="shared" si="3"/>
        <v>0.58737714987714984</v>
      </c>
      <c r="O32" s="38">
        <v>0</v>
      </c>
      <c r="P32" s="39">
        <f t="shared" si="6"/>
        <v>0.58737714987714984</v>
      </c>
      <c r="Q32" s="36">
        <v>0</v>
      </c>
      <c r="R32" s="39">
        <f t="shared" si="7"/>
        <v>0.58737714987714984</v>
      </c>
    </row>
    <row r="33" spans="1:18" ht="15.75">
      <c r="A33" s="37">
        <v>24</v>
      </c>
      <c r="B33" s="37" t="s">
        <v>47</v>
      </c>
      <c r="C33" s="34">
        <v>0</v>
      </c>
      <c r="D33" s="34">
        <v>0</v>
      </c>
      <c r="E33" s="35" t="e">
        <f>D33/C33</f>
        <v>#DIV/0!</v>
      </c>
      <c r="F33" s="34">
        <v>0</v>
      </c>
      <c r="G33" s="34">
        <v>0</v>
      </c>
      <c r="H33" s="35" t="e">
        <f>G33/F33</f>
        <v>#DIV/0!</v>
      </c>
      <c r="I33" s="34">
        <v>480</v>
      </c>
      <c r="J33" s="34">
        <v>333</v>
      </c>
      <c r="K33" s="35">
        <f>J33/I33</f>
        <v>0.69374999999999998</v>
      </c>
      <c r="L33" s="34">
        <f>SUM(C33+F33+I33)</f>
        <v>480</v>
      </c>
      <c r="M33" s="34">
        <f>SUM(D33+G33+J33)</f>
        <v>333</v>
      </c>
      <c r="N33" s="35">
        <f>M33/L33</f>
        <v>0.69374999999999998</v>
      </c>
      <c r="O33" s="38">
        <v>0</v>
      </c>
      <c r="P33" s="39">
        <f>(SUM(O33+M33)/L33)</f>
        <v>0.69374999999999998</v>
      </c>
      <c r="Q33" s="36">
        <v>0</v>
      </c>
      <c r="R33" s="39">
        <f>(SUM(M33+O33+Q33)/L33)</f>
        <v>0.69374999999999998</v>
      </c>
    </row>
    <row r="34" spans="1:18" ht="15.75">
      <c r="A34" s="37"/>
      <c r="B34" s="37" t="s">
        <v>29</v>
      </c>
      <c r="C34" s="34"/>
      <c r="D34" s="34"/>
      <c r="E34" s="35"/>
      <c r="F34" s="34"/>
      <c r="G34" s="34"/>
      <c r="H34" s="35"/>
      <c r="I34" s="34"/>
      <c r="J34" s="34"/>
      <c r="K34" s="35"/>
      <c r="L34" s="34"/>
      <c r="M34" s="34"/>
      <c r="N34" s="35"/>
      <c r="O34" s="38"/>
      <c r="P34" s="39"/>
      <c r="Q34" s="36"/>
      <c r="R34" s="39"/>
    </row>
    <row r="35" spans="1:18" ht="15.75">
      <c r="A35" s="37">
        <v>25</v>
      </c>
      <c r="B35" s="37" t="s">
        <v>48</v>
      </c>
      <c r="C35" s="34">
        <v>0</v>
      </c>
      <c r="D35" s="34">
        <v>0</v>
      </c>
      <c r="E35" s="35" t="e">
        <f t="shared" si="0"/>
        <v>#DIV/0!</v>
      </c>
      <c r="F35" s="34">
        <v>25167</v>
      </c>
      <c r="G35" s="34">
        <v>4826</v>
      </c>
      <c r="H35" s="35">
        <f t="shared" si="1"/>
        <v>0.1917590495490126</v>
      </c>
      <c r="I35" s="34">
        <v>181231</v>
      </c>
      <c r="J35" s="34">
        <v>36609</v>
      </c>
      <c r="K35" s="35">
        <f t="shared" si="2"/>
        <v>0.20200186502309209</v>
      </c>
      <c r="L35" s="34">
        <f t="shared" si="4"/>
        <v>206398</v>
      </c>
      <c r="M35" s="34">
        <f t="shared" si="5"/>
        <v>41435</v>
      </c>
      <c r="N35" s="35">
        <f t="shared" si="3"/>
        <v>0.20075291427242511</v>
      </c>
      <c r="O35" s="38">
        <v>54875</v>
      </c>
      <c r="P35" s="39">
        <f t="shared" si="6"/>
        <v>0.4666227385924282</v>
      </c>
      <c r="Q35" s="36">
        <v>0</v>
      </c>
      <c r="R35" s="39">
        <f t="shared" si="7"/>
        <v>0.4666227385924282</v>
      </c>
    </row>
    <row r="36" spans="1:18" ht="15.75">
      <c r="A36" s="37">
        <v>26</v>
      </c>
      <c r="B36" s="37" t="s">
        <v>49</v>
      </c>
      <c r="C36" s="34">
        <v>0</v>
      </c>
      <c r="D36" s="34">
        <v>0</v>
      </c>
      <c r="E36" s="35" t="e">
        <f t="shared" si="0"/>
        <v>#DIV/0!</v>
      </c>
      <c r="F36" s="34">
        <v>2019</v>
      </c>
      <c r="G36" s="34">
        <v>569</v>
      </c>
      <c r="H36" s="35">
        <f t="shared" si="1"/>
        <v>0.28182268449727588</v>
      </c>
      <c r="I36" s="34">
        <v>12632</v>
      </c>
      <c r="J36" s="34">
        <v>1241</v>
      </c>
      <c r="K36" s="35">
        <f t="shared" si="2"/>
        <v>9.8242558581380618E-2</v>
      </c>
      <c r="L36" s="34">
        <f t="shared" si="4"/>
        <v>14651</v>
      </c>
      <c r="M36" s="34">
        <f t="shared" si="5"/>
        <v>1810</v>
      </c>
      <c r="N36" s="35">
        <f t="shared" si="3"/>
        <v>0.12354105521807385</v>
      </c>
      <c r="O36" s="38">
        <v>10437</v>
      </c>
      <c r="P36" s="39">
        <f t="shared" si="6"/>
        <v>0.8359156371578732</v>
      </c>
      <c r="Q36" s="36">
        <v>195</v>
      </c>
      <c r="R36" s="39">
        <f t="shared" si="7"/>
        <v>0.84922530885263803</v>
      </c>
    </row>
    <row r="37" spans="1:18" ht="15.75">
      <c r="A37" s="37">
        <v>27</v>
      </c>
      <c r="B37" s="37" t="s">
        <v>50</v>
      </c>
      <c r="C37" s="34">
        <v>0</v>
      </c>
      <c r="D37" s="34">
        <v>0</v>
      </c>
      <c r="E37" s="35" t="e">
        <f t="shared" si="0"/>
        <v>#DIV/0!</v>
      </c>
      <c r="F37" s="34">
        <v>5623</v>
      </c>
      <c r="G37" s="34">
        <v>1694</v>
      </c>
      <c r="H37" s="35">
        <f t="shared" si="1"/>
        <v>0.30126267117197225</v>
      </c>
      <c r="I37" s="34">
        <v>0</v>
      </c>
      <c r="J37" s="34">
        <v>0</v>
      </c>
      <c r="K37" s="35" t="e">
        <f t="shared" si="2"/>
        <v>#DIV/0!</v>
      </c>
      <c r="L37" s="34">
        <f t="shared" si="4"/>
        <v>5623</v>
      </c>
      <c r="M37" s="34">
        <f t="shared" si="5"/>
        <v>1694</v>
      </c>
      <c r="N37" s="35">
        <f t="shared" si="3"/>
        <v>0.30126267117197225</v>
      </c>
      <c r="O37" s="38">
        <v>0</v>
      </c>
      <c r="P37" s="39">
        <f t="shared" si="6"/>
        <v>0.30126267117197225</v>
      </c>
      <c r="Q37" s="36">
        <v>0</v>
      </c>
      <c r="R37" s="39">
        <f t="shared" si="7"/>
        <v>0.30126267117197225</v>
      </c>
    </row>
    <row r="38" spans="1:18" ht="15.75">
      <c r="A38" s="37">
        <v>28</v>
      </c>
      <c r="B38" s="37" t="s">
        <v>51</v>
      </c>
      <c r="C38" s="34">
        <v>0</v>
      </c>
      <c r="D38" s="34">
        <v>0</v>
      </c>
      <c r="E38" s="35" t="e">
        <f t="shared" si="0"/>
        <v>#DIV/0!</v>
      </c>
      <c r="F38" s="34">
        <v>0</v>
      </c>
      <c r="G38" s="34">
        <v>0</v>
      </c>
      <c r="H38" s="35" t="e">
        <f t="shared" si="1"/>
        <v>#DIV/0!</v>
      </c>
      <c r="I38" s="34">
        <v>14137</v>
      </c>
      <c r="J38" s="34">
        <v>1606</v>
      </c>
      <c r="K38" s="35">
        <f t="shared" si="2"/>
        <v>0.11360260309825281</v>
      </c>
      <c r="L38" s="34">
        <f t="shared" si="4"/>
        <v>14137</v>
      </c>
      <c r="M38" s="34">
        <f t="shared" si="5"/>
        <v>1606</v>
      </c>
      <c r="N38" s="35">
        <f t="shared" si="3"/>
        <v>0.11360260309825281</v>
      </c>
      <c r="O38" s="38">
        <v>0</v>
      </c>
      <c r="P38" s="39">
        <f t="shared" si="6"/>
        <v>0.11360260309825281</v>
      </c>
      <c r="Q38" s="36">
        <v>0</v>
      </c>
      <c r="R38" s="39">
        <f t="shared" si="7"/>
        <v>0.11360260309825281</v>
      </c>
    </row>
    <row r="39" spans="1:18" ht="15.75">
      <c r="A39" s="37">
        <v>29</v>
      </c>
      <c r="B39" s="37" t="s">
        <v>52</v>
      </c>
      <c r="C39" s="34">
        <v>0</v>
      </c>
      <c r="D39" s="34">
        <v>0</v>
      </c>
      <c r="E39" s="35" t="e">
        <f t="shared" si="0"/>
        <v>#DIV/0!</v>
      </c>
      <c r="F39" s="34">
        <v>0</v>
      </c>
      <c r="G39" s="34">
        <v>0</v>
      </c>
      <c r="H39" s="35" t="e">
        <f t="shared" si="1"/>
        <v>#DIV/0!</v>
      </c>
      <c r="I39" s="34">
        <v>8157</v>
      </c>
      <c r="J39" s="34">
        <v>105</v>
      </c>
      <c r="K39" s="35">
        <f t="shared" si="2"/>
        <v>1.2872379551305628E-2</v>
      </c>
      <c r="L39" s="34">
        <f t="shared" si="4"/>
        <v>8157</v>
      </c>
      <c r="M39" s="34">
        <f t="shared" si="5"/>
        <v>105</v>
      </c>
      <c r="N39" s="35">
        <f t="shared" si="3"/>
        <v>1.2872379551305628E-2</v>
      </c>
      <c r="O39" s="38">
        <v>0</v>
      </c>
      <c r="P39" s="39">
        <f t="shared" si="6"/>
        <v>1.2872379551305628E-2</v>
      </c>
      <c r="Q39" s="36">
        <v>0</v>
      </c>
      <c r="R39" s="39">
        <f t="shared" si="7"/>
        <v>1.2872379551305628E-2</v>
      </c>
    </row>
    <row r="40" spans="1:18" ht="15.75">
      <c r="A40" s="37">
        <v>30</v>
      </c>
      <c r="B40" s="37" t="s">
        <v>53</v>
      </c>
      <c r="C40" s="34">
        <v>2963</v>
      </c>
      <c r="D40" s="34">
        <v>5</v>
      </c>
      <c r="E40" s="35">
        <f t="shared" si="0"/>
        <v>1.6874789065136687E-3</v>
      </c>
      <c r="F40" s="34">
        <v>50232</v>
      </c>
      <c r="G40" s="34">
        <v>3189</v>
      </c>
      <c r="H40" s="35">
        <f t="shared" si="1"/>
        <v>6.34854276158624E-2</v>
      </c>
      <c r="I40" s="34">
        <v>250875</v>
      </c>
      <c r="J40" s="34">
        <v>76019</v>
      </c>
      <c r="K40" s="35">
        <f t="shared" si="2"/>
        <v>0.30301544593921276</v>
      </c>
      <c r="L40" s="34">
        <f t="shared" si="4"/>
        <v>304070</v>
      </c>
      <c r="M40" s="34">
        <f t="shared" si="5"/>
        <v>79213</v>
      </c>
      <c r="N40" s="35">
        <f t="shared" si="3"/>
        <v>0.26050909330088468</v>
      </c>
      <c r="O40" s="38">
        <v>70862</v>
      </c>
      <c r="P40" s="39">
        <f t="shared" si="6"/>
        <v>0.4935541158285921</v>
      </c>
      <c r="Q40" s="36">
        <v>0</v>
      </c>
      <c r="R40" s="39">
        <f t="shared" si="7"/>
        <v>0.4935541158285921</v>
      </c>
    </row>
    <row r="41" spans="1:18" ht="15.75">
      <c r="A41" s="37">
        <v>31</v>
      </c>
      <c r="B41" s="37" t="s">
        <v>54</v>
      </c>
      <c r="C41" s="34">
        <v>403</v>
      </c>
      <c r="D41" s="34">
        <v>0</v>
      </c>
      <c r="E41" s="35">
        <f t="shared" si="0"/>
        <v>0</v>
      </c>
      <c r="F41" s="34">
        <v>40901</v>
      </c>
      <c r="G41" s="34">
        <v>24926</v>
      </c>
      <c r="H41" s="35">
        <f t="shared" si="1"/>
        <v>0.60942275249993882</v>
      </c>
      <c r="I41" s="34">
        <v>212942</v>
      </c>
      <c r="J41" s="34">
        <v>97403</v>
      </c>
      <c r="K41" s="35">
        <f t="shared" si="2"/>
        <v>0.4574156343041767</v>
      </c>
      <c r="L41" s="34">
        <f t="shared" si="4"/>
        <v>254246</v>
      </c>
      <c r="M41" s="34">
        <f t="shared" si="5"/>
        <v>122329</v>
      </c>
      <c r="N41" s="35">
        <f t="shared" si="3"/>
        <v>0.48114424612383283</v>
      </c>
      <c r="O41" s="38">
        <v>0</v>
      </c>
      <c r="P41" s="39">
        <f t="shared" si="6"/>
        <v>0.48114424612383283</v>
      </c>
      <c r="Q41" s="36">
        <v>0</v>
      </c>
      <c r="R41" s="39">
        <f t="shared" si="7"/>
        <v>0.48114424612383283</v>
      </c>
    </row>
    <row r="42" spans="1:18" ht="15.75">
      <c r="A42" s="37">
        <v>32</v>
      </c>
      <c r="B42" s="37" t="s">
        <v>55</v>
      </c>
      <c r="C42" s="34">
        <v>5734</v>
      </c>
      <c r="D42" s="34">
        <v>2423</v>
      </c>
      <c r="E42" s="35">
        <f t="shared" si="0"/>
        <v>0.42256714335542378</v>
      </c>
      <c r="F42" s="34">
        <v>0</v>
      </c>
      <c r="G42" s="34">
        <v>0</v>
      </c>
      <c r="H42" s="35" t="e">
        <f t="shared" si="1"/>
        <v>#DIV/0!</v>
      </c>
      <c r="I42" s="34">
        <v>79336</v>
      </c>
      <c r="J42" s="34">
        <v>33617</v>
      </c>
      <c r="K42" s="35">
        <f t="shared" si="2"/>
        <v>0.42372945447211857</v>
      </c>
      <c r="L42" s="34">
        <f t="shared" si="4"/>
        <v>85070</v>
      </c>
      <c r="M42" s="34">
        <f t="shared" si="5"/>
        <v>36040</v>
      </c>
      <c r="N42" s="35">
        <f t="shared" si="3"/>
        <v>0.42365111084988832</v>
      </c>
      <c r="O42" s="38">
        <v>0</v>
      </c>
      <c r="P42" s="39">
        <f t="shared" si="6"/>
        <v>0.42365111084988832</v>
      </c>
      <c r="Q42" s="36">
        <v>0</v>
      </c>
      <c r="R42" s="39">
        <f t="shared" si="7"/>
        <v>0.42365111084988832</v>
      </c>
    </row>
    <row r="43" spans="1:18" ht="15.75">
      <c r="A43" s="37">
        <v>33</v>
      </c>
      <c r="B43" s="37" t="s">
        <v>56</v>
      </c>
      <c r="C43" s="34">
        <v>0</v>
      </c>
      <c r="D43" s="34">
        <v>0</v>
      </c>
      <c r="E43" s="35" t="e">
        <f t="shared" si="0"/>
        <v>#DIV/0!</v>
      </c>
      <c r="F43" s="34">
        <v>0</v>
      </c>
      <c r="G43" s="34">
        <v>0</v>
      </c>
      <c r="H43" s="35" t="e">
        <f t="shared" si="1"/>
        <v>#DIV/0!</v>
      </c>
      <c r="I43" s="34">
        <v>1989</v>
      </c>
      <c r="J43" s="34">
        <v>973</v>
      </c>
      <c r="K43" s="35">
        <f t="shared" si="2"/>
        <v>0.48919054801407741</v>
      </c>
      <c r="L43" s="34">
        <f t="shared" si="4"/>
        <v>1989</v>
      </c>
      <c r="M43" s="34">
        <f t="shared" si="5"/>
        <v>973</v>
      </c>
      <c r="N43" s="35">
        <f t="shared" si="3"/>
        <v>0.48919054801407741</v>
      </c>
      <c r="O43" s="38">
        <v>0</v>
      </c>
      <c r="P43" s="39">
        <f t="shared" si="6"/>
        <v>0.48919054801407741</v>
      </c>
      <c r="Q43" s="36">
        <v>0</v>
      </c>
      <c r="R43" s="39">
        <f t="shared" si="7"/>
        <v>0.48919054801407741</v>
      </c>
    </row>
    <row r="44" spans="1:18" ht="15.75">
      <c r="A44" s="37">
        <v>34</v>
      </c>
      <c r="B44" s="37" t="s">
        <v>57</v>
      </c>
      <c r="C44" s="34">
        <v>0</v>
      </c>
      <c r="D44" s="34">
        <v>0</v>
      </c>
      <c r="E44" s="35" t="e">
        <f t="shared" si="0"/>
        <v>#DIV/0!</v>
      </c>
      <c r="F44" s="34">
        <v>392</v>
      </c>
      <c r="G44" s="34">
        <v>0</v>
      </c>
      <c r="H44" s="35">
        <f t="shared" si="1"/>
        <v>0</v>
      </c>
      <c r="I44" s="34">
        <v>10928</v>
      </c>
      <c r="J44" s="34">
        <v>7821</v>
      </c>
      <c r="K44" s="35">
        <f t="shared" si="2"/>
        <v>0.71568448023426057</v>
      </c>
      <c r="L44" s="34">
        <f t="shared" si="4"/>
        <v>11320</v>
      </c>
      <c r="M44" s="34">
        <f t="shared" si="5"/>
        <v>7821</v>
      </c>
      <c r="N44" s="35">
        <f t="shared" si="3"/>
        <v>0.69090106007067142</v>
      </c>
      <c r="O44" s="38">
        <v>0</v>
      </c>
      <c r="P44" s="39">
        <f t="shared" si="6"/>
        <v>0.69090106007067142</v>
      </c>
      <c r="Q44" s="36">
        <v>0</v>
      </c>
      <c r="R44" s="39">
        <f t="shared" si="7"/>
        <v>0.69090106007067142</v>
      </c>
    </row>
    <row r="45" spans="1:18" ht="15.75">
      <c r="A45" s="37">
        <v>35</v>
      </c>
      <c r="B45" s="37" t="s">
        <v>58</v>
      </c>
      <c r="C45" s="34">
        <v>0</v>
      </c>
      <c r="D45" s="34">
        <v>0</v>
      </c>
      <c r="E45" s="35" t="e">
        <f t="shared" si="0"/>
        <v>#DIV/0!</v>
      </c>
      <c r="F45" s="34">
        <v>0</v>
      </c>
      <c r="G45" s="34">
        <v>0</v>
      </c>
      <c r="H45" s="35" t="e">
        <f t="shared" si="1"/>
        <v>#DIV/0!</v>
      </c>
      <c r="I45" s="34">
        <v>0</v>
      </c>
      <c r="J45" s="34">
        <v>0</v>
      </c>
      <c r="K45" s="35" t="e">
        <f t="shared" si="2"/>
        <v>#DIV/0!</v>
      </c>
      <c r="L45" s="34">
        <f t="shared" si="4"/>
        <v>0</v>
      </c>
      <c r="M45" s="34">
        <f t="shared" si="5"/>
        <v>0</v>
      </c>
      <c r="N45" s="35" t="e">
        <f t="shared" si="3"/>
        <v>#DIV/0!</v>
      </c>
      <c r="O45" s="38">
        <v>0</v>
      </c>
      <c r="P45" s="39" t="e">
        <f t="shared" si="6"/>
        <v>#DIV/0!</v>
      </c>
      <c r="Q45" s="36">
        <v>0</v>
      </c>
      <c r="R45" s="39" t="e">
        <f t="shared" si="7"/>
        <v>#DIV/0!</v>
      </c>
    </row>
    <row r="46" spans="1:18" ht="15.75">
      <c r="A46" s="37" t="s">
        <v>59</v>
      </c>
      <c r="B46" s="40"/>
      <c r="C46" s="41">
        <f>SUM(C8:C45)</f>
        <v>3414519</v>
      </c>
      <c r="D46" s="41">
        <f>SUM(D8:D45)</f>
        <v>1328901</v>
      </c>
      <c r="E46" s="42">
        <f t="shared" si="0"/>
        <v>0.38919127408574972</v>
      </c>
      <c r="F46" s="41">
        <f>SUM(F8:F45)</f>
        <v>4210783</v>
      </c>
      <c r="G46" s="41">
        <f>SUM(G8:G45)</f>
        <v>1336897</v>
      </c>
      <c r="H46" s="42">
        <f t="shared" si="1"/>
        <v>0.3174936822913933</v>
      </c>
      <c r="I46" s="41">
        <f>SUM(I8:I45)</f>
        <v>8643411</v>
      </c>
      <c r="J46" s="41">
        <f>SUM(J8:J45)</f>
        <v>2892928</v>
      </c>
      <c r="K46" s="42">
        <f t="shared" si="2"/>
        <v>0.33469749384820413</v>
      </c>
      <c r="L46" s="41">
        <f>SUM(C46+F46+I46)</f>
        <v>16268713</v>
      </c>
      <c r="M46" s="41">
        <f>SUM(D46+G46+J46)</f>
        <v>5558726</v>
      </c>
      <c r="N46" s="42">
        <f t="shared" si="3"/>
        <v>0.34168197570391706</v>
      </c>
      <c r="O46" s="43">
        <f>SUM(O8:O45)</f>
        <v>803006</v>
      </c>
      <c r="P46" s="44">
        <f t="shared" si="6"/>
        <v>0.391040889343859</v>
      </c>
      <c r="Q46" s="43">
        <f>SUM(Q8:Q45)</f>
        <v>639844</v>
      </c>
      <c r="R46" s="44">
        <f t="shared" si="7"/>
        <v>0.43037061382790393</v>
      </c>
    </row>
    <row r="47" spans="1:18" ht="15.75">
      <c r="A47" s="45"/>
      <c r="B47" s="45" t="s">
        <v>60</v>
      </c>
      <c r="C47" s="34"/>
      <c r="D47" s="34"/>
      <c r="E47" s="35"/>
      <c r="F47" s="34"/>
      <c r="G47" s="34"/>
      <c r="H47" s="35"/>
      <c r="I47" s="34"/>
      <c r="J47" s="34"/>
      <c r="K47" s="35"/>
      <c r="L47" s="34"/>
      <c r="M47" s="34"/>
      <c r="N47" s="35"/>
      <c r="O47" s="38"/>
      <c r="P47" s="39"/>
      <c r="Q47" s="36"/>
      <c r="R47" s="39"/>
    </row>
    <row r="48" spans="1:18" ht="15.75" hidden="1">
      <c r="A48" s="45"/>
      <c r="B48" s="46" t="s">
        <v>61</v>
      </c>
      <c r="C48" s="34">
        <v>0</v>
      </c>
      <c r="D48" s="34">
        <v>0</v>
      </c>
      <c r="E48" s="35"/>
      <c r="F48" s="34">
        <v>0</v>
      </c>
      <c r="G48" s="34">
        <v>0</v>
      </c>
      <c r="H48" s="35"/>
      <c r="I48" s="34">
        <v>0</v>
      </c>
      <c r="J48" s="34">
        <v>0</v>
      </c>
      <c r="K48" s="35"/>
      <c r="L48" s="34">
        <f>SUM(C48+F48+I48)</f>
        <v>0</v>
      </c>
      <c r="M48" s="34">
        <f>SUM(D48+G48+J48)</f>
        <v>0</v>
      </c>
      <c r="N48" s="35" t="e">
        <f t="shared" si="3"/>
        <v>#DIV/0!</v>
      </c>
      <c r="O48" s="38">
        <v>0</v>
      </c>
      <c r="P48" s="39" t="e">
        <f t="shared" si="6"/>
        <v>#DIV/0!</v>
      </c>
      <c r="Q48" s="36">
        <v>0</v>
      </c>
      <c r="R48" s="39" t="e">
        <f t="shared" si="7"/>
        <v>#DIV/0!</v>
      </c>
    </row>
    <row r="49" spans="1:18" ht="15.75">
      <c r="A49" s="37">
        <v>36</v>
      </c>
      <c r="B49" s="37" t="s">
        <v>62</v>
      </c>
      <c r="C49" s="34">
        <v>79339</v>
      </c>
      <c r="D49" s="34">
        <v>41884</v>
      </c>
      <c r="E49" s="35">
        <f t="shared" si="0"/>
        <v>0.52791187184108701</v>
      </c>
      <c r="F49" s="34">
        <v>48474</v>
      </c>
      <c r="G49" s="34">
        <v>24167</v>
      </c>
      <c r="H49" s="35">
        <f t="shared" si="1"/>
        <v>0.49855592688864131</v>
      </c>
      <c r="I49" s="34">
        <v>70535</v>
      </c>
      <c r="J49" s="34">
        <v>38659</v>
      </c>
      <c r="K49" s="35">
        <f t="shared" si="2"/>
        <v>0.54808251222797189</v>
      </c>
      <c r="L49" s="34">
        <f t="shared" ref="L49:L52" si="8">SUM(C49+F49+I49)</f>
        <v>198348</v>
      </c>
      <c r="M49" s="34">
        <f t="shared" ref="M49:M52" si="9">SUM(D49+G49+J49)</f>
        <v>104710</v>
      </c>
      <c r="N49" s="35">
        <f t="shared" si="3"/>
        <v>0.52791054106923185</v>
      </c>
      <c r="O49" s="38">
        <v>0</v>
      </c>
      <c r="P49" s="39">
        <f t="shared" si="6"/>
        <v>0.52791054106923185</v>
      </c>
      <c r="Q49" s="36">
        <v>4373</v>
      </c>
      <c r="R49" s="39">
        <f t="shared" si="7"/>
        <v>0.54995765019057419</v>
      </c>
    </row>
    <row r="50" spans="1:18" ht="15.75">
      <c r="A50" s="37">
        <v>37</v>
      </c>
      <c r="B50" s="37" t="s">
        <v>63</v>
      </c>
      <c r="C50" s="34">
        <v>0</v>
      </c>
      <c r="D50" s="34">
        <v>0</v>
      </c>
      <c r="E50" s="35" t="e">
        <f t="shared" si="0"/>
        <v>#DIV/0!</v>
      </c>
      <c r="F50" s="34">
        <v>0</v>
      </c>
      <c r="G50" s="34">
        <v>0</v>
      </c>
      <c r="H50" s="35" t="e">
        <f t="shared" si="1"/>
        <v>#DIV/0!</v>
      </c>
      <c r="I50" s="34">
        <v>3323</v>
      </c>
      <c r="J50" s="34">
        <v>884</v>
      </c>
      <c r="K50" s="35">
        <f t="shared" si="2"/>
        <v>0.26602467649714112</v>
      </c>
      <c r="L50" s="34">
        <f t="shared" si="8"/>
        <v>3323</v>
      </c>
      <c r="M50" s="34">
        <f t="shared" si="9"/>
        <v>884</v>
      </c>
      <c r="N50" s="35">
        <f t="shared" si="3"/>
        <v>0.26602467649714112</v>
      </c>
      <c r="O50" s="38">
        <v>0</v>
      </c>
      <c r="P50" s="39">
        <f t="shared" si="6"/>
        <v>0.26602467649714112</v>
      </c>
      <c r="Q50" s="36">
        <v>0</v>
      </c>
      <c r="R50" s="39">
        <f t="shared" si="7"/>
        <v>0.26602467649714112</v>
      </c>
    </row>
    <row r="51" spans="1:18" ht="15.75">
      <c r="A51" s="37">
        <v>38</v>
      </c>
      <c r="B51" s="37" t="s">
        <v>64</v>
      </c>
      <c r="C51" s="34">
        <v>0</v>
      </c>
      <c r="D51" s="34">
        <v>0</v>
      </c>
      <c r="E51" s="35" t="e">
        <f t="shared" si="0"/>
        <v>#DIV/0!</v>
      </c>
      <c r="F51" s="34">
        <v>0</v>
      </c>
      <c r="G51" s="34">
        <v>0</v>
      </c>
      <c r="H51" s="35" t="e">
        <f t="shared" si="1"/>
        <v>#DIV/0!</v>
      </c>
      <c r="I51" s="34">
        <v>0</v>
      </c>
      <c r="J51" s="34">
        <v>0</v>
      </c>
      <c r="K51" s="35" t="e">
        <f t="shared" si="2"/>
        <v>#DIV/0!</v>
      </c>
      <c r="L51" s="34">
        <f t="shared" si="8"/>
        <v>0</v>
      </c>
      <c r="M51" s="34">
        <f t="shared" si="9"/>
        <v>0</v>
      </c>
      <c r="N51" s="35" t="e">
        <f t="shared" si="3"/>
        <v>#DIV/0!</v>
      </c>
      <c r="O51" s="38">
        <v>0</v>
      </c>
      <c r="P51" s="39" t="e">
        <f t="shared" si="6"/>
        <v>#DIV/0!</v>
      </c>
      <c r="Q51" s="36">
        <v>0</v>
      </c>
      <c r="R51" s="39" t="e">
        <f t="shared" si="7"/>
        <v>#DIV/0!</v>
      </c>
    </row>
    <row r="52" spans="1:18" ht="15.75">
      <c r="A52" s="77" t="s">
        <v>65</v>
      </c>
      <c r="B52" s="77" t="s">
        <v>66</v>
      </c>
      <c r="C52" s="41">
        <f>SUM(C49:C51)</f>
        <v>79339</v>
      </c>
      <c r="D52" s="41">
        <f>SUM(D49:D51)</f>
        <v>41884</v>
      </c>
      <c r="E52" s="42">
        <f t="shared" si="0"/>
        <v>0.52791187184108701</v>
      </c>
      <c r="F52" s="41">
        <f>SUM(F49:F51)</f>
        <v>48474</v>
      </c>
      <c r="G52" s="41">
        <f>SUM(G49:G51)</f>
        <v>24167</v>
      </c>
      <c r="H52" s="42">
        <f t="shared" si="1"/>
        <v>0.49855592688864131</v>
      </c>
      <c r="I52" s="41">
        <f>SUM(I49:I51)</f>
        <v>73858</v>
      </c>
      <c r="J52" s="41">
        <f>SUM(J49:J51)</f>
        <v>39543</v>
      </c>
      <c r="K52" s="42">
        <f t="shared" si="2"/>
        <v>0.53539223916163448</v>
      </c>
      <c r="L52" s="41">
        <f t="shared" si="8"/>
        <v>201671</v>
      </c>
      <c r="M52" s="41">
        <f t="shared" si="9"/>
        <v>105594</v>
      </c>
      <c r="N52" s="42">
        <f t="shared" si="3"/>
        <v>0.52359536076084312</v>
      </c>
      <c r="O52" s="43">
        <f>SUM(O48:O51)</f>
        <v>0</v>
      </c>
      <c r="P52" s="44">
        <f t="shared" si="6"/>
        <v>0.52359536076084312</v>
      </c>
      <c r="Q52" s="43">
        <f>SUM(Q48:Q51)</f>
        <v>4373</v>
      </c>
      <c r="R52" s="44">
        <f t="shared" si="7"/>
        <v>0.54527919234793298</v>
      </c>
    </row>
    <row r="53" spans="1:18" ht="15.75">
      <c r="A53" s="45"/>
      <c r="B53" s="45" t="s">
        <v>67</v>
      </c>
      <c r="C53" s="34"/>
      <c r="D53" s="34"/>
      <c r="E53" s="35"/>
      <c r="F53" s="34"/>
      <c r="G53" s="34"/>
      <c r="H53" s="35"/>
      <c r="I53" s="34"/>
      <c r="J53" s="34"/>
      <c r="K53" s="35"/>
      <c r="L53" s="34"/>
      <c r="M53" s="34"/>
      <c r="N53" s="35"/>
      <c r="O53" s="38"/>
      <c r="P53" s="39"/>
      <c r="Q53" s="36"/>
      <c r="R53" s="39"/>
    </row>
    <row r="54" spans="1:18" ht="15.75">
      <c r="A54" s="37">
        <v>39</v>
      </c>
      <c r="B54" s="37" t="s">
        <v>68</v>
      </c>
      <c r="C54" s="34">
        <v>445962</v>
      </c>
      <c r="D54" s="34">
        <v>207022</v>
      </c>
      <c r="E54" s="35">
        <f t="shared" si="0"/>
        <v>0.4642144397953189</v>
      </c>
      <c r="F54" s="34">
        <v>114161</v>
      </c>
      <c r="G54" s="34">
        <v>39004</v>
      </c>
      <c r="H54" s="35">
        <f t="shared" si="1"/>
        <v>0.34165783411147416</v>
      </c>
      <c r="I54" s="34">
        <v>85032</v>
      </c>
      <c r="J54" s="34">
        <v>28310</v>
      </c>
      <c r="K54" s="35">
        <f t="shared" si="2"/>
        <v>0.33293348386489791</v>
      </c>
      <c r="L54" s="34">
        <f>SUM(C54+F54+I54)</f>
        <v>645155</v>
      </c>
      <c r="M54" s="34">
        <f>SUM(D54+G54+J54)</f>
        <v>274336</v>
      </c>
      <c r="N54" s="35">
        <f t="shared" si="3"/>
        <v>0.42522494594322297</v>
      </c>
      <c r="O54" s="38">
        <v>0</v>
      </c>
      <c r="P54" s="39">
        <f t="shared" si="6"/>
        <v>0.42522494594322297</v>
      </c>
      <c r="Q54" s="36">
        <v>0</v>
      </c>
      <c r="R54" s="39">
        <f t="shared" si="7"/>
        <v>0.42522494594322297</v>
      </c>
    </row>
    <row r="55" spans="1:18" ht="15.75">
      <c r="A55" s="37">
        <v>40</v>
      </c>
      <c r="B55" s="37" t="s">
        <v>69</v>
      </c>
      <c r="C55" s="34">
        <v>151335</v>
      </c>
      <c r="D55" s="34">
        <v>120786</v>
      </c>
      <c r="E55" s="35">
        <f t="shared" si="0"/>
        <v>0.79813658439885027</v>
      </c>
      <c r="F55" s="34">
        <v>122701</v>
      </c>
      <c r="G55" s="34">
        <v>77981</v>
      </c>
      <c r="H55" s="35">
        <f t="shared" si="1"/>
        <v>0.63553679269117613</v>
      </c>
      <c r="I55" s="34">
        <v>21964</v>
      </c>
      <c r="J55" s="34">
        <v>14685</v>
      </c>
      <c r="K55" s="35">
        <f t="shared" si="2"/>
        <v>0.66859406301220181</v>
      </c>
      <c r="L55" s="34">
        <f t="shared" ref="L55:L57" si="10">SUM(C55+F55+I55)</f>
        <v>296000</v>
      </c>
      <c r="M55" s="34">
        <f t="shared" ref="M55:M57" si="11">SUM(D55+G55+J55)</f>
        <v>213452</v>
      </c>
      <c r="N55" s="35">
        <f t="shared" si="3"/>
        <v>0.72112162162162163</v>
      </c>
      <c r="O55" s="38">
        <v>0</v>
      </c>
      <c r="P55" s="39">
        <f t="shared" si="6"/>
        <v>0.72112162162162163</v>
      </c>
      <c r="Q55" s="36">
        <v>21370</v>
      </c>
      <c r="R55" s="39">
        <f t="shared" si="7"/>
        <v>0.79331756756756755</v>
      </c>
    </row>
    <row r="56" spans="1:18" ht="15.75">
      <c r="A56" s="37">
        <v>41</v>
      </c>
      <c r="B56" s="37" t="s">
        <v>70</v>
      </c>
      <c r="C56" s="34">
        <v>678282</v>
      </c>
      <c r="D56" s="34">
        <v>403673</v>
      </c>
      <c r="E56" s="35">
        <f t="shared" si="0"/>
        <v>0.59514036934490377</v>
      </c>
      <c r="F56" s="34">
        <v>151905</v>
      </c>
      <c r="G56" s="34">
        <v>61762</v>
      </c>
      <c r="H56" s="35">
        <f t="shared" si="1"/>
        <v>0.40658306178203485</v>
      </c>
      <c r="I56" s="34">
        <v>104098</v>
      </c>
      <c r="J56" s="34">
        <v>51234</v>
      </c>
      <c r="K56" s="35">
        <f t="shared" si="2"/>
        <v>0.49217083901708009</v>
      </c>
      <c r="L56" s="34">
        <f t="shared" si="10"/>
        <v>934285</v>
      </c>
      <c r="M56" s="34">
        <f t="shared" si="11"/>
        <v>516669</v>
      </c>
      <c r="N56" s="35">
        <f t="shared" si="3"/>
        <v>0.55301005581808549</v>
      </c>
      <c r="O56" s="38">
        <v>0</v>
      </c>
      <c r="P56" s="39">
        <f t="shared" si="6"/>
        <v>0.55301005581808549</v>
      </c>
      <c r="Q56" s="36">
        <v>0</v>
      </c>
      <c r="R56" s="39">
        <f t="shared" si="7"/>
        <v>0.55301005581808549</v>
      </c>
    </row>
    <row r="57" spans="1:18" ht="15.75">
      <c r="A57" s="78" t="s">
        <v>71</v>
      </c>
      <c r="B57" s="78"/>
      <c r="C57" s="34">
        <f>SUM(C54:C56)</f>
        <v>1275579</v>
      </c>
      <c r="D57" s="34">
        <f>SUM(D54:D56)</f>
        <v>731481</v>
      </c>
      <c r="E57" s="35">
        <f t="shared" si="0"/>
        <v>0.57345017439139401</v>
      </c>
      <c r="F57" s="34">
        <f>SUM(F54:F56)</f>
        <v>388767</v>
      </c>
      <c r="G57" s="34">
        <f>SUM(G54:G56)</f>
        <v>178747</v>
      </c>
      <c r="H57" s="35">
        <f t="shared" si="1"/>
        <v>0.45977925081089699</v>
      </c>
      <c r="I57" s="34">
        <f>SUM(I54:I56)</f>
        <v>211094</v>
      </c>
      <c r="J57" s="34">
        <f>SUM(J54:J56)</f>
        <v>94229</v>
      </c>
      <c r="K57" s="35">
        <f t="shared" si="2"/>
        <v>0.4463840753408434</v>
      </c>
      <c r="L57" s="34">
        <f t="shared" si="10"/>
        <v>1875440</v>
      </c>
      <c r="M57" s="34">
        <f t="shared" si="11"/>
        <v>1004457</v>
      </c>
      <c r="N57" s="35">
        <f t="shared" si="3"/>
        <v>0.53558471611995051</v>
      </c>
      <c r="O57" s="34">
        <f>SUM(O54:O56)</f>
        <v>0</v>
      </c>
      <c r="P57" s="39">
        <f t="shared" si="6"/>
        <v>0.53558471611995051</v>
      </c>
      <c r="Q57" s="34">
        <f>SUM(Q54:Q56)</f>
        <v>21370</v>
      </c>
      <c r="R57" s="39">
        <f t="shared" si="7"/>
        <v>0.54697937550654785</v>
      </c>
    </row>
    <row r="58" spans="1:18" ht="15.75">
      <c r="A58" s="77" t="s">
        <v>72</v>
      </c>
      <c r="B58" s="77"/>
      <c r="C58" s="41">
        <f>SUM(C57+C52+C46)</f>
        <v>4769437</v>
      </c>
      <c r="D58" s="41">
        <f>SUM(D57+D52+D46)</f>
        <v>2102266</v>
      </c>
      <c r="E58" s="42">
        <f t="shared" si="0"/>
        <v>0.44077864955549262</v>
      </c>
      <c r="F58" s="41">
        <f>SUM(F57+F52+F46)</f>
        <v>4648024</v>
      </c>
      <c r="G58" s="41">
        <f>SUM(G57+G52+G46)</f>
        <v>1539811</v>
      </c>
      <c r="H58" s="42">
        <f t="shared" si="1"/>
        <v>0.33128292797111203</v>
      </c>
      <c r="I58" s="41">
        <f>SUM(I57+I52+I46)</f>
        <v>8928363</v>
      </c>
      <c r="J58" s="41">
        <f>SUM(J57+J52+J46)</f>
        <v>3026700</v>
      </c>
      <c r="K58" s="42">
        <f t="shared" si="2"/>
        <v>0.33899831357663213</v>
      </c>
      <c r="L58" s="41">
        <f>SUM(C58+F58+I58)</f>
        <v>18345824</v>
      </c>
      <c r="M58" s="41">
        <f>SUM(D58+G58+J58)</f>
        <v>6668777</v>
      </c>
      <c r="N58" s="42">
        <f t="shared" si="3"/>
        <v>0.36350381427402773</v>
      </c>
      <c r="O58" s="41">
        <f>SUM(O57+O52+O46)</f>
        <v>803006</v>
      </c>
      <c r="P58" s="44">
        <f t="shared" si="6"/>
        <v>0.40727432030308369</v>
      </c>
      <c r="Q58" s="41">
        <f>SUM(Q57+Q52+Q46)</f>
        <v>665587</v>
      </c>
      <c r="R58" s="44">
        <f t="shared" si="7"/>
        <v>0.44355434784504638</v>
      </c>
    </row>
  </sheetData>
  <mergeCells count="17">
    <mergeCell ref="R5:R6"/>
    <mergeCell ref="A58:B58"/>
    <mergeCell ref="A52:B52"/>
    <mergeCell ref="A57:B57"/>
    <mergeCell ref="A1:R1"/>
    <mergeCell ref="A2:R2"/>
    <mergeCell ref="A3:R3"/>
    <mergeCell ref="C5:E5"/>
    <mergeCell ref="F5:H5"/>
    <mergeCell ref="I5:K5"/>
    <mergeCell ref="L5:N5"/>
    <mergeCell ref="O5:O6"/>
    <mergeCell ref="A5:A6"/>
    <mergeCell ref="B5:B6"/>
    <mergeCell ref="P5:P6"/>
    <mergeCell ref="A4:Q4"/>
    <mergeCell ref="Q5:Q6"/>
  </mergeCells>
  <pageMargins left="0.72" right="0.17" top="0.23622047244094491" bottom="0.15748031496062992" header="0.31496062992125984" footer="0.31496062992125984"/>
  <pageSetup paperSize="9" scale="6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Ohter Report</vt:lpstr>
      <vt:lpstr>CDRatiowithBr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SBI</cp:lastModifiedBy>
  <cp:lastPrinted>2014-05-13T08:14:01Z</cp:lastPrinted>
  <dcterms:created xsi:type="dcterms:W3CDTF">2013-08-22T12:33:56Z</dcterms:created>
  <dcterms:modified xsi:type="dcterms:W3CDTF">2014-05-19T14:20:34Z</dcterms:modified>
</cp:coreProperties>
</file>